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Lavoro\Lavoro2021\SIMULAZIONE2021\MATERIALI E SITO\MATERIALI VARI\Materiale per formatori generale\Documenti AMMINISTRATIVI\"/>
    </mc:Choice>
  </mc:AlternateContent>
  <xr:revisionPtr revIDLastSave="0" documentId="8_{6EC1F476-079D-4479-A096-94DF86A52BF1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REGISTRO ACQUISTI" sheetId="1" r:id="rId1"/>
    <sheet name="REGISTRO VENDITE e LIQUIDAZIONE" sheetId="2" r:id="rId2"/>
    <sheet name="Foglio3" sheetId="3" r:id="rId3"/>
  </sheets>
  <calcPr calcId="191029"/>
  <extLst>
    <ext uri="GoogleSheetsCustomDataVersion1">
      <go:sheetsCustomData xmlns:go="http://customooxmlschemas.google.com/" r:id="rId7" roundtripDataSignature="AMtx7mj/biQpboKoPl7N13jrd8NWQ2l82A=="/>
    </ext>
  </extLst>
</workbook>
</file>

<file path=xl/calcChain.xml><?xml version="1.0" encoding="utf-8"?>
<calcChain xmlns="http://schemas.openxmlformats.org/spreadsheetml/2006/main">
  <c r="H1" i="2" l="1"/>
  <c r="I37" i="1"/>
  <c r="F36" i="2"/>
  <c r="S5" i="2"/>
  <c r="T5" i="2" s="1"/>
  <c r="S6" i="2"/>
  <c r="T6" i="2" s="1"/>
  <c r="S7" i="2"/>
  <c r="T7" i="2" s="1"/>
  <c r="S8" i="2"/>
  <c r="T8" i="2" s="1"/>
  <c r="S9" i="2"/>
  <c r="T9" i="2" s="1"/>
  <c r="S10" i="2"/>
  <c r="T10" i="2" s="1"/>
  <c r="S11" i="2"/>
  <c r="T11" i="2" s="1"/>
  <c r="S12" i="2"/>
  <c r="T12" i="2" s="1"/>
  <c r="S13" i="2"/>
  <c r="T13" i="2" s="1"/>
  <c r="S14" i="2"/>
  <c r="T14" i="2" s="1"/>
  <c r="S15" i="2"/>
  <c r="T15" i="2" s="1"/>
  <c r="S16" i="2"/>
  <c r="T16" i="2" s="1"/>
  <c r="S17" i="2"/>
  <c r="T17" i="2" s="1"/>
  <c r="S18" i="2"/>
  <c r="T18" i="2" s="1"/>
  <c r="S19" i="2"/>
  <c r="T19" i="2" s="1"/>
  <c r="S20" i="2"/>
  <c r="T20" i="2" s="1"/>
  <c r="S21" i="2"/>
  <c r="T21" i="2" s="1"/>
  <c r="S22" i="2"/>
  <c r="T22" i="2" s="1"/>
  <c r="S23" i="2"/>
  <c r="T23" i="2" s="1"/>
  <c r="S24" i="2"/>
  <c r="T24" i="2" s="1"/>
  <c r="S25" i="2"/>
  <c r="T25" i="2" s="1"/>
  <c r="S26" i="2"/>
  <c r="T26" i="2" s="1"/>
  <c r="S27" i="2"/>
  <c r="T27" i="2" s="1"/>
  <c r="S28" i="2"/>
  <c r="T28" i="2" s="1"/>
  <c r="S29" i="2"/>
  <c r="T29" i="2" s="1"/>
  <c r="S30" i="2"/>
  <c r="T30" i="2" s="1"/>
  <c r="S31" i="2"/>
  <c r="T31" i="2" s="1"/>
  <c r="S37" i="1"/>
  <c r="P37" i="1"/>
  <c r="O37" i="1"/>
  <c r="H37" i="1"/>
  <c r="J37" i="1"/>
  <c r="K37" i="1"/>
  <c r="G40" i="1" s="1"/>
  <c r="E41" i="2" s="1"/>
  <c r="L37" i="1"/>
  <c r="M37" i="1"/>
  <c r="G37" i="1"/>
  <c r="V34" i="1"/>
  <c r="U34" i="1"/>
  <c r="R36" i="2"/>
  <c r="N36" i="2"/>
  <c r="M36" i="2"/>
  <c r="L36" i="2"/>
  <c r="K36" i="2"/>
  <c r="J36" i="2"/>
  <c r="I36" i="2"/>
  <c r="H36" i="2"/>
  <c r="E40" i="2" s="1"/>
  <c r="G36" i="2"/>
  <c r="S35" i="2"/>
  <c r="T35" i="2" s="1"/>
  <c r="S34" i="2"/>
  <c r="T34" i="2" s="1"/>
  <c r="S33" i="2"/>
  <c r="T33" i="2" s="1"/>
  <c r="S32" i="2"/>
  <c r="T32" i="2" s="1"/>
  <c r="T37" i="1"/>
  <c r="U36" i="1"/>
  <c r="V36" i="1" s="1"/>
  <c r="U35" i="1"/>
  <c r="V35" i="1" s="1"/>
  <c r="U33" i="1"/>
  <c r="V33" i="1" s="1"/>
  <c r="U32" i="1"/>
  <c r="V32" i="1" s="1"/>
  <c r="U31" i="1"/>
  <c r="V31" i="1" s="1"/>
  <c r="U30" i="1"/>
  <c r="V30" i="1" s="1"/>
  <c r="U29" i="1"/>
  <c r="V29" i="1" s="1"/>
  <c r="U28" i="1"/>
  <c r="V28" i="1" s="1"/>
  <c r="U27" i="1"/>
  <c r="V27" i="1" s="1"/>
  <c r="U26" i="1"/>
  <c r="V26" i="1" s="1"/>
  <c r="U25" i="1"/>
  <c r="V25" i="1" s="1"/>
  <c r="U24" i="1"/>
  <c r="V24" i="1" s="1"/>
  <c r="U23" i="1"/>
  <c r="V23" i="1" s="1"/>
  <c r="U22" i="1"/>
  <c r="V22" i="1" s="1"/>
  <c r="U21" i="1"/>
  <c r="V21" i="1" s="1"/>
  <c r="U20" i="1"/>
  <c r="V20" i="1" s="1"/>
  <c r="U19" i="1"/>
  <c r="V19" i="1" s="1"/>
  <c r="U18" i="1"/>
  <c r="V18" i="1" s="1"/>
  <c r="U17" i="1"/>
  <c r="V17" i="1" s="1"/>
  <c r="U16" i="1"/>
  <c r="V16" i="1" s="1"/>
  <c r="U15" i="1"/>
  <c r="V15" i="1" s="1"/>
  <c r="U14" i="1"/>
  <c r="V14" i="1" s="1"/>
  <c r="U13" i="1"/>
  <c r="V13" i="1" s="1"/>
  <c r="U12" i="1"/>
  <c r="V12" i="1" s="1"/>
  <c r="U11" i="1"/>
  <c r="V11" i="1" s="1"/>
  <c r="U10" i="1"/>
  <c r="V10" i="1" s="1"/>
  <c r="U9" i="1"/>
  <c r="V9" i="1" s="1"/>
  <c r="U8" i="1"/>
  <c r="V8" i="1" s="1"/>
  <c r="U7" i="1"/>
  <c r="V7" i="1" s="1"/>
  <c r="U6" i="1"/>
  <c r="V6" i="1" s="1"/>
  <c r="E42" i="2" l="1"/>
  <c r="S36" i="2"/>
  <c r="T36" i="2" s="1"/>
  <c r="U37" i="1"/>
  <c r="V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Dania Dani</author>
  </authors>
  <commentList>
    <comment ref="U5" authorId="0" shapeId="0" xr:uid="{00000000-0006-0000-0000-000001000000}">
      <text>
        <r>
          <rPr>
            <sz val="9"/>
            <color indexed="81"/>
            <rFont val="Tahoma"/>
            <family val="2"/>
          </rPr>
          <t>Il computer calcola la somma di tutti i dati inseriti e li confronta con il totale iniziale. Se scrive "esatto" significa che tutti i dati sono stati inseriti correttamente, altrimenti scriverà "errato".</t>
        </r>
      </text>
    </comment>
  </commentList>
</comments>
</file>

<file path=xl/sharedStrings.xml><?xml version="1.0" encoding="utf-8"?>
<sst xmlns="http://schemas.openxmlformats.org/spreadsheetml/2006/main" count="144" uniqueCount="59">
  <si>
    <t>REGISTRO DELLE FATTURE DI ACQUISTO</t>
  </si>
  <si>
    <t>Registrazone</t>
  </si>
  <si>
    <t>Fattura</t>
  </si>
  <si>
    <t>Descrizione FORNITORE</t>
  </si>
  <si>
    <t>Importo totale</t>
  </si>
  <si>
    <t>Aliquata 4%</t>
  </si>
  <si>
    <t>Aliquata 10%</t>
  </si>
  <si>
    <t>Aliquata 22%</t>
  </si>
  <si>
    <t>Importi con IVA non detrabile</t>
  </si>
  <si>
    <t>Operazoni non imponibili / esenti</t>
  </si>
  <si>
    <t>Titolo norma</t>
  </si>
  <si>
    <t>Variazioni</t>
  </si>
  <si>
    <t>Operazioni escluse</t>
  </si>
  <si>
    <t>%</t>
  </si>
  <si>
    <t>Imponibile</t>
  </si>
  <si>
    <t xml:space="preserve">Data </t>
  </si>
  <si>
    <t>n. operazioni</t>
  </si>
  <si>
    <t>Data</t>
  </si>
  <si>
    <t>Numero</t>
  </si>
  <si>
    <t>IVA</t>
  </si>
  <si>
    <t>SIMCOOPERATIVA GENUINA</t>
  </si>
  <si>
    <t>FERRARA</t>
  </si>
  <si>
    <t>SIMFANTASTICWOOD</t>
  </si>
  <si>
    <t xml:space="preserve">SIMCOOPERATIVA GENUINA </t>
  </si>
  <si>
    <t>SIMDISTRIBUZIONE</t>
  </si>
  <si>
    <t>SIMI PIACERI DELLA TAVOLA</t>
  </si>
  <si>
    <t>SIMCOOOPERATIVA GENUINA</t>
  </si>
  <si>
    <t xml:space="preserve">FERRARA </t>
  </si>
  <si>
    <t>REGISTRO DELLE FATTURE DI VENDITA</t>
  </si>
  <si>
    <t>N. registrazioni</t>
  </si>
  <si>
    <t>N. fattura</t>
  </si>
  <si>
    <t>Descrizione cliente</t>
  </si>
  <si>
    <t>Aliquota 4%</t>
  </si>
  <si>
    <t>Aliquota 10%</t>
  </si>
  <si>
    <t>Aliquota 22%</t>
  </si>
  <si>
    <t>Operazioni non imponibile</t>
  </si>
  <si>
    <t>Operazioni esenti</t>
  </si>
  <si>
    <t>SIMGOLOSO</t>
  </si>
  <si>
    <t>SIMSPENDIBENE</t>
  </si>
  <si>
    <t>SIMLA NATURA</t>
  </si>
  <si>
    <t>SIMIL MELOGRANO</t>
  </si>
  <si>
    <t>GAGGET</t>
  </si>
  <si>
    <t>FORLI'</t>
  </si>
  <si>
    <t>PERTING</t>
  </si>
  <si>
    <t>FORLì</t>
  </si>
  <si>
    <t>SIMIL GOLOSO</t>
  </si>
  <si>
    <t>SIMPUNTO BIO</t>
  </si>
  <si>
    <t xml:space="preserve">SIMIL GOLOSO </t>
  </si>
  <si>
    <t>SIMLA CANTINA DEL FRATE</t>
  </si>
  <si>
    <t>SIMBUONO E SANO</t>
  </si>
  <si>
    <t>IVA A DEBITO (VENDITE)</t>
  </si>
  <si>
    <t>IVA A CREDITO (ACQUISTI)</t>
  </si>
  <si>
    <t>IVA DA VERSARE</t>
  </si>
  <si>
    <t>da versare entro il :</t>
  </si>
  <si>
    <t>Colonne di verifica</t>
  </si>
  <si>
    <t>MESE DI:</t>
  </si>
  <si>
    <t>LIQUIDAZIONE IVA</t>
  </si>
  <si>
    <t>MESE DI</t>
  </si>
  <si>
    <t>TOTALE IVA A CREDITO (ACQUISTI)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</si>
</sst>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"/>
    <numFmt numFmtId="165" formatCode="_-&quot;€&quot;\ * #,##0.00_-;\-&quot;€&quot;\ * #,##0.00_-;_-&quot;€&quot;\ * &quot;-&quot;??_-;_-@"/>
    <numFmt numFmtId="166" formatCode="d/m/yyyy"/>
  </numFmts>
  <fonts count="17" x14ac:knownFonts="1">
    <font>
      <sz val="11"/>
      <color theme="1"/>
      <name val="Arial"/>
    </font>
    <font>
      <sz val="11"/>
      <color theme="1"/>
      <name val="Calibri"/>
    </font>
    <font>
      <i/>
      <sz val="11"/>
      <color theme="1"/>
      <name val="Calibri"/>
      <family val="2"/>
    </font>
    <font>
      <b/>
      <sz val="11"/>
      <color theme="1"/>
      <name val="Arial"/>
      <family val="2"/>
    </font>
    <font>
      <b/>
      <i/>
      <sz val="11"/>
      <color theme="1"/>
      <name val="Calibri"/>
      <family val="2"/>
    </font>
    <font>
      <sz val="12"/>
      <color theme="1"/>
      <name val="Calibri"/>
      <family val="2"/>
    </font>
    <font>
      <sz val="12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</font>
    <font>
      <sz val="9"/>
      <color indexed="81"/>
      <name val="Tahoma"/>
      <family val="2"/>
    </font>
    <font>
      <b/>
      <u/>
      <sz val="20"/>
      <color theme="1"/>
      <name val="Calibri"/>
      <family val="2"/>
    </font>
    <font>
      <b/>
      <sz val="18"/>
      <color theme="1"/>
      <name val="Arial"/>
      <family val="2"/>
    </font>
    <font>
      <b/>
      <sz val="1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BD4B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3" fillId="0" borderId="0" xfId="0" applyFont="1" applyAlignment="1"/>
    <xf numFmtId="0" fontId="7" fillId="0" borderId="0" xfId="0" applyFont="1" applyAlignment="1"/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/>
    </xf>
    <xf numFmtId="165" fontId="9" fillId="0" borderId="0" xfId="0" applyNumberFormat="1" applyFont="1"/>
    <xf numFmtId="0" fontId="9" fillId="0" borderId="0" xfId="0" applyFont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11" xfId="0" applyFont="1" applyBorder="1" applyAlignment="1"/>
    <xf numFmtId="165" fontId="5" fillId="0" borderId="11" xfId="0" applyNumberFormat="1" applyFont="1" applyBorder="1" applyAlignment="1"/>
    <xf numFmtId="165" fontId="5" fillId="0" borderId="11" xfId="0" applyNumberFormat="1" applyFont="1" applyBorder="1"/>
    <xf numFmtId="0" fontId="5" fillId="0" borderId="11" xfId="0" applyFont="1" applyBorder="1"/>
    <xf numFmtId="0" fontId="5" fillId="0" borderId="4" xfId="0" applyFont="1" applyBorder="1"/>
    <xf numFmtId="165" fontId="10" fillId="0" borderId="11" xfId="0" applyNumberFormat="1" applyFont="1" applyBorder="1"/>
    <xf numFmtId="166" fontId="5" fillId="0" borderId="4" xfId="0" applyNumberFormat="1" applyFont="1" applyBorder="1"/>
    <xf numFmtId="16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166" fontId="5" fillId="0" borderId="4" xfId="0" applyNumberFormat="1" applyFont="1" applyBorder="1" applyAlignment="1">
      <alignment horizontal="center"/>
    </xf>
    <xf numFmtId="166" fontId="5" fillId="0" borderId="13" xfId="0" applyNumberFormat="1" applyFont="1" applyBorder="1" applyAlignment="1">
      <alignment horizontal="center"/>
    </xf>
    <xf numFmtId="16" fontId="5" fillId="0" borderId="13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1" xfId="0" applyFont="1" applyBorder="1" applyAlignment="1">
      <alignment vertical="center" wrapText="1"/>
    </xf>
    <xf numFmtId="0" fontId="14" fillId="0" borderId="0" xfId="0" applyFont="1" applyAlignment="1">
      <alignment horizontal="left"/>
    </xf>
    <xf numFmtId="0" fontId="14" fillId="0" borderId="0" xfId="0" applyFont="1"/>
    <xf numFmtId="0" fontId="5" fillId="0" borderId="4" xfId="0" applyFont="1" applyBorder="1" applyAlignment="1">
      <alignment horizontal="center" vertical="center" wrapText="1"/>
    </xf>
    <xf numFmtId="0" fontId="0" fillId="0" borderId="15" xfId="0" applyFont="1" applyBorder="1" applyAlignment="1"/>
    <xf numFmtId="165" fontId="16" fillId="3" borderId="15" xfId="0" applyNumberFormat="1" applyFont="1" applyFill="1" applyBorder="1"/>
    <xf numFmtId="0" fontId="0" fillId="0" borderId="16" xfId="0" applyFont="1" applyBorder="1" applyAlignment="1">
      <alignment horizontal="left"/>
    </xf>
    <xf numFmtId="0" fontId="7" fillId="0" borderId="17" xfId="0" applyFont="1" applyBorder="1" applyAlignment="1"/>
    <xf numFmtId="0" fontId="5" fillId="0" borderId="15" xfId="0" applyFont="1" applyBorder="1"/>
    <xf numFmtId="0" fontId="5" fillId="2" borderId="15" xfId="0" applyFont="1" applyFill="1" applyBorder="1"/>
    <xf numFmtId="0" fontId="11" fillId="3" borderId="21" xfId="0" applyFont="1" applyFill="1" applyBorder="1" applyAlignment="1">
      <alignment horizontal="left"/>
    </xf>
    <xf numFmtId="165" fontId="11" fillId="3" borderId="22" xfId="0" applyNumberFormat="1" applyFont="1" applyFill="1" applyBorder="1"/>
    <xf numFmtId="0" fontId="15" fillId="3" borderId="15" xfId="0" applyFont="1" applyFill="1" applyBorder="1" applyAlignment="1">
      <alignment horizontal="left"/>
    </xf>
    <xf numFmtId="0" fontId="11" fillId="3" borderId="4" xfId="0" applyFont="1" applyFill="1" applyBorder="1"/>
    <xf numFmtId="0" fontId="11" fillId="3" borderId="11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left"/>
    </xf>
    <xf numFmtId="0" fontId="11" fillId="3" borderId="11" xfId="0" applyFont="1" applyFill="1" applyBorder="1"/>
    <xf numFmtId="165" fontId="11" fillId="3" borderId="11" xfId="0" applyNumberFormat="1" applyFont="1" applyFill="1" applyBorder="1"/>
    <xf numFmtId="165" fontId="11" fillId="3" borderId="11" xfId="0" applyNumberFormat="1" applyFont="1" applyFill="1" applyBorder="1" applyAlignment="1">
      <alignment horizontal="center" vertical="center" wrapText="1"/>
    </xf>
    <xf numFmtId="165" fontId="4" fillId="3" borderId="0" xfId="0" applyNumberFormat="1" applyFont="1" applyFill="1"/>
    <xf numFmtId="0" fontId="4" fillId="3" borderId="0" xfId="0" applyFont="1" applyFill="1"/>
    <xf numFmtId="165" fontId="2" fillId="3" borderId="0" xfId="0" applyNumberFormat="1" applyFont="1" applyFill="1"/>
    <xf numFmtId="0" fontId="2" fillId="3" borderId="0" xfId="0" applyFont="1" applyFill="1"/>
    <xf numFmtId="0" fontId="3" fillId="3" borderId="15" xfId="0" applyFont="1" applyFill="1" applyBorder="1" applyAlignment="1"/>
    <xf numFmtId="0" fontId="11" fillId="4" borderId="13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1" xfId="0" applyFont="1" applyFill="1" applyBorder="1" applyAlignment="1"/>
    <xf numFmtId="0" fontId="11" fillId="4" borderId="11" xfId="0" applyFont="1" applyFill="1" applyBorder="1" applyAlignment="1">
      <alignment horizontal="left"/>
    </xf>
    <xf numFmtId="165" fontId="11" fillId="4" borderId="11" xfId="0" applyNumberFormat="1" applyFont="1" applyFill="1" applyBorder="1"/>
    <xf numFmtId="165" fontId="12" fillId="3" borderId="0" xfId="0" applyNumberFormat="1" applyFont="1" applyFill="1"/>
    <xf numFmtId="0" fontId="12" fillId="3" borderId="0" xfId="0" applyFont="1" applyFill="1"/>
    <xf numFmtId="0" fontId="11" fillId="3" borderId="18" xfId="0" applyFont="1" applyFill="1" applyBorder="1" applyAlignment="1">
      <alignment horizontal="left"/>
    </xf>
    <xf numFmtId="165" fontId="11" fillId="3" borderId="19" xfId="0" applyNumberFormat="1" applyFont="1" applyFill="1" applyBorder="1"/>
    <xf numFmtId="165" fontId="11" fillId="3" borderId="20" xfId="0" applyNumberFormat="1" applyFont="1" applyFill="1" applyBorder="1"/>
    <xf numFmtId="0" fontId="8" fillId="0" borderId="8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16" fillId="3" borderId="15" xfId="0" applyFont="1" applyFill="1" applyBorder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/>
    <xf numFmtId="0" fontId="5" fillId="0" borderId="3" xfId="0" applyFont="1" applyBorder="1" applyAlignment="1">
      <alignment horizontal="center" vertical="center" wrapText="1"/>
    </xf>
    <xf numFmtId="0" fontId="6" fillId="0" borderId="10" xfId="0" applyFont="1" applyBorder="1"/>
    <xf numFmtId="0" fontId="6" fillId="0" borderId="12" xfId="0" applyFont="1" applyBorder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/>
    <xf numFmtId="0" fontId="6" fillId="0" borderId="6" xfId="0" applyFont="1" applyBorder="1"/>
    <xf numFmtId="0" fontId="6" fillId="0" borderId="7" xfId="0" applyFont="1" applyBorder="1"/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8" xfId="0" applyFont="1" applyBorder="1"/>
    <xf numFmtId="0" fontId="6" fillId="0" borderId="9" xfId="0" applyFont="1" applyBorder="1"/>
    <xf numFmtId="0" fontId="15" fillId="0" borderId="15" xfId="0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0"/>
  <sheetViews>
    <sheetView tabSelected="1" workbookViewId="0">
      <selection activeCell="A3" sqref="A3:B4"/>
    </sheetView>
  </sheetViews>
  <sheetFormatPr defaultColWidth="12.58203125" defaultRowHeight="15" customHeight="1" x14ac:dyDescent="0.3"/>
  <cols>
    <col min="1" max="4" width="11" style="2" customWidth="1"/>
    <col min="5" max="5" width="30.5" customWidth="1"/>
    <col min="6" max="6" width="13.58203125" style="1" customWidth="1"/>
    <col min="7" max="7" width="16.75" customWidth="1"/>
    <col min="8" max="13" width="11.33203125" customWidth="1"/>
    <col min="14" max="14" width="4.33203125" customWidth="1"/>
    <col min="15" max="20" width="10.33203125" customWidth="1"/>
    <col min="21" max="21" width="11" customWidth="1"/>
    <col min="22" max="26" width="7.58203125" customWidth="1"/>
  </cols>
  <sheetData>
    <row r="1" spans="1:22" ht="26" x14ac:dyDescent="0.6">
      <c r="A1" s="33" t="s">
        <v>0</v>
      </c>
      <c r="G1" s="56" t="s">
        <v>55</v>
      </c>
      <c r="H1" s="69"/>
      <c r="I1" s="69"/>
      <c r="J1" s="69"/>
      <c r="K1" s="69"/>
    </row>
    <row r="3" spans="1:22" ht="15.5" x14ac:dyDescent="0.35">
      <c r="A3" s="76" t="s">
        <v>1</v>
      </c>
      <c r="B3" s="81"/>
      <c r="C3" s="76" t="s">
        <v>2</v>
      </c>
      <c r="D3" s="81"/>
      <c r="E3" s="84" t="s">
        <v>3</v>
      </c>
      <c r="F3" s="77"/>
      <c r="G3" s="73" t="s">
        <v>4</v>
      </c>
      <c r="H3" s="76" t="s">
        <v>5</v>
      </c>
      <c r="I3" s="77"/>
      <c r="J3" s="76" t="s">
        <v>6</v>
      </c>
      <c r="K3" s="77"/>
      <c r="L3" s="76" t="s">
        <v>7</v>
      </c>
      <c r="M3" s="77"/>
      <c r="N3" s="71" t="s">
        <v>8</v>
      </c>
      <c r="O3" s="72"/>
      <c r="P3" s="73" t="s">
        <v>9</v>
      </c>
      <c r="Q3" s="73" t="s">
        <v>10</v>
      </c>
      <c r="R3" s="76" t="s">
        <v>11</v>
      </c>
      <c r="S3" s="77"/>
      <c r="T3" s="73" t="s">
        <v>12</v>
      </c>
      <c r="U3" s="4"/>
      <c r="V3" s="4"/>
    </row>
    <row r="4" spans="1:22" ht="22.5" customHeight="1" x14ac:dyDescent="0.35">
      <c r="A4" s="82"/>
      <c r="B4" s="83"/>
      <c r="C4" s="82"/>
      <c r="D4" s="83"/>
      <c r="E4" s="85"/>
      <c r="F4" s="86"/>
      <c r="G4" s="74"/>
      <c r="H4" s="78"/>
      <c r="I4" s="79"/>
      <c r="J4" s="78"/>
      <c r="K4" s="79"/>
      <c r="L4" s="78"/>
      <c r="M4" s="79"/>
      <c r="N4" s="80" t="s">
        <v>13</v>
      </c>
      <c r="O4" s="5" t="s">
        <v>14</v>
      </c>
      <c r="P4" s="74"/>
      <c r="Q4" s="74"/>
      <c r="R4" s="78"/>
      <c r="S4" s="79"/>
      <c r="T4" s="74"/>
      <c r="U4" s="4"/>
      <c r="V4" s="4"/>
    </row>
    <row r="5" spans="1:22" ht="24" customHeight="1" x14ac:dyDescent="0.35">
      <c r="A5" s="6" t="s">
        <v>15</v>
      </c>
      <c r="B5" s="5" t="s">
        <v>16</v>
      </c>
      <c r="C5" s="5" t="s">
        <v>17</v>
      </c>
      <c r="D5" s="6" t="s">
        <v>18</v>
      </c>
      <c r="E5" s="78"/>
      <c r="F5" s="79"/>
      <c r="G5" s="75"/>
      <c r="H5" s="6" t="s">
        <v>14</v>
      </c>
      <c r="I5" s="6" t="s">
        <v>19</v>
      </c>
      <c r="J5" s="6" t="s">
        <v>14</v>
      </c>
      <c r="K5" s="6" t="s">
        <v>19</v>
      </c>
      <c r="L5" s="6" t="s">
        <v>14</v>
      </c>
      <c r="M5" s="6" t="s">
        <v>19</v>
      </c>
      <c r="N5" s="75"/>
      <c r="O5" s="5" t="s">
        <v>19</v>
      </c>
      <c r="P5" s="75"/>
      <c r="Q5" s="75"/>
      <c r="R5" s="6" t="s">
        <v>13</v>
      </c>
      <c r="S5" s="6" t="s">
        <v>19</v>
      </c>
      <c r="T5" s="75"/>
      <c r="U5" s="67" t="s">
        <v>54</v>
      </c>
      <c r="V5" s="68"/>
    </row>
    <row r="6" spans="1:22" ht="15.75" customHeight="1" x14ac:dyDescent="0.35">
      <c r="A6" s="7">
        <v>44166</v>
      </c>
      <c r="B6" s="5">
        <v>1</v>
      </c>
      <c r="C6" s="8">
        <v>44166</v>
      </c>
      <c r="D6" s="9">
        <v>4154</v>
      </c>
      <c r="E6" s="32" t="s">
        <v>20</v>
      </c>
      <c r="F6" s="10" t="s">
        <v>21</v>
      </c>
      <c r="G6" s="11">
        <v>10.4</v>
      </c>
      <c r="H6" s="12">
        <v>10</v>
      </c>
      <c r="I6" s="12">
        <v>0.4</v>
      </c>
      <c r="J6" s="12"/>
      <c r="K6" s="12"/>
      <c r="L6" s="12"/>
      <c r="M6" s="12"/>
      <c r="N6" s="6"/>
      <c r="O6" s="11"/>
      <c r="P6" s="11"/>
      <c r="Q6" s="5"/>
      <c r="R6" s="6"/>
      <c r="S6" s="12"/>
      <c r="T6" s="11"/>
      <c r="U6" s="13">
        <f t="shared" ref="U6:U37" si="0">+H6+I6+J6+K6+L6+M6+P6+T6</f>
        <v>10.4</v>
      </c>
      <c r="V6" s="14" t="str">
        <f t="shared" ref="V6:V37" si="1">IF(U6=G6,"ESATTO","ERRORE")</f>
        <v>ESATTO</v>
      </c>
    </row>
    <row r="7" spans="1:22" ht="15.75" customHeight="1" x14ac:dyDescent="0.35">
      <c r="A7" s="7">
        <v>44166</v>
      </c>
      <c r="B7" s="5">
        <v>2</v>
      </c>
      <c r="C7" s="8">
        <v>44166</v>
      </c>
      <c r="D7" s="9">
        <v>4155</v>
      </c>
      <c r="E7" s="32" t="s">
        <v>22</v>
      </c>
      <c r="F7" s="10" t="s">
        <v>21</v>
      </c>
      <c r="G7" s="11">
        <v>95.68</v>
      </c>
      <c r="H7" s="12">
        <v>92</v>
      </c>
      <c r="I7" s="12">
        <v>3.68</v>
      </c>
      <c r="J7" s="12"/>
      <c r="K7" s="12"/>
      <c r="L7" s="12"/>
      <c r="M7" s="12"/>
      <c r="N7" s="6"/>
      <c r="O7" s="11"/>
      <c r="P7" s="11"/>
      <c r="Q7" s="5"/>
      <c r="R7" s="6"/>
      <c r="S7" s="12"/>
      <c r="T7" s="11"/>
      <c r="U7" s="13">
        <f t="shared" si="0"/>
        <v>95.68</v>
      </c>
      <c r="V7" s="14" t="str">
        <f t="shared" si="1"/>
        <v>ESATTO</v>
      </c>
    </row>
    <row r="8" spans="1:22" ht="15.75" customHeight="1" x14ac:dyDescent="0.35">
      <c r="A8" s="7">
        <v>44166</v>
      </c>
      <c r="B8" s="5">
        <v>3</v>
      </c>
      <c r="C8" s="8">
        <v>44166</v>
      </c>
      <c r="D8" s="9">
        <v>4146</v>
      </c>
      <c r="E8" s="32" t="s">
        <v>22</v>
      </c>
      <c r="F8" s="10" t="s">
        <v>21</v>
      </c>
      <c r="G8" s="11">
        <v>346.17</v>
      </c>
      <c r="H8" s="12"/>
      <c r="I8" s="12"/>
      <c r="J8" s="12">
        <v>314.7</v>
      </c>
      <c r="K8" s="12">
        <v>31.47</v>
      </c>
      <c r="L8" s="12"/>
      <c r="M8" s="12"/>
      <c r="N8" s="6"/>
      <c r="O8" s="11"/>
      <c r="P8" s="11"/>
      <c r="Q8" s="5"/>
      <c r="R8" s="6"/>
      <c r="S8" s="12"/>
      <c r="T8" s="11"/>
      <c r="U8" s="13">
        <f t="shared" si="0"/>
        <v>346.16999999999996</v>
      </c>
      <c r="V8" s="14" t="str">
        <f t="shared" si="1"/>
        <v>ESATTO</v>
      </c>
    </row>
    <row r="9" spans="1:22" ht="15.75" customHeight="1" x14ac:dyDescent="0.35">
      <c r="A9" s="7">
        <v>44166</v>
      </c>
      <c r="B9" s="5">
        <v>4</v>
      </c>
      <c r="C9" s="8">
        <v>44166</v>
      </c>
      <c r="D9" s="9">
        <v>4157</v>
      </c>
      <c r="E9" s="32" t="s">
        <v>23</v>
      </c>
      <c r="F9" s="10" t="s">
        <v>21</v>
      </c>
      <c r="G9" s="11">
        <v>495</v>
      </c>
      <c r="H9" s="12"/>
      <c r="I9" s="12"/>
      <c r="J9" s="12">
        <v>450</v>
      </c>
      <c r="K9" s="12">
        <v>45</v>
      </c>
      <c r="L9" s="12"/>
      <c r="M9" s="12"/>
      <c r="N9" s="6"/>
      <c r="O9" s="11"/>
      <c r="P9" s="11"/>
      <c r="Q9" s="5"/>
      <c r="R9" s="6"/>
      <c r="S9" s="12"/>
      <c r="T9" s="11"/>
      <c r="U9" s="13">
        <f t="shared" si="0"/>
        <v>495</v>
      </c>
      <c r="V9" s="14" t="str">
        <f t="shared" si="1"/>
        <v>ESATTO</v>
      </c>
    </row>
    <row r="10" spans="1:22" ht="15.75" customHeight="1" x14ac:dyDescent="0.35">
      <c r="A10" s="7">
        <v>44166</v>
      </c>
      <c r="B10" s="5">
        <v>5</v>
      </c>
      <c r="C10" s="8">
        <v>44166</v>
      </c>
      <c r="D10" s="9">
        <v>4158</v>
      </c>
      <c r="E10" s="32" t="s">
        <v>22</v>
      </c>
      <c r="F10" s="10" t="s">
        <v>21</v>
      </c>
      <c r="G10" s="11">
        <v>95.68</v>
      </c>
      <c r="H10" s="12">
        <v>92</v>
      </c>
      <c r="I10" s="12">
        <v>3.68</v>
      </c>
      <c r="J10" s="12"/>
      <c r="K10" s="12"/>
      <c r="L10" s="12"/>
      <c r="M10" s="12"/>
      <c r="N10" s="6"/>
      <c r="O10" s="11"/>
      <c r="P10" s="11"/>
      <c r="Q10" s="5"/>
      <c r="R10" s="6"/>
      <c r="S10" s="12"/>
      <c r="T10" s="11"/>
      <c r="U10" s="13">
        <f t="shared" si="0"/>
        <v>95.68</v>
      </c>
      <c r="V10" s="14" t="str">
        <f t="shared" si="1"/>
        <v>ESATTO</v>
      </c>
    </row>
    <row r="11" spans="1:22" ht="15.75" customHeight="1" x14ac:dyDescent="0.35">
      <c r="A11" s="7">
        <v>44166</v>
      </c>
      <c r="B11" s="5">
        <v>6</v>
      </c>
      <c r="C11" s="8">
        <v>44166</v>
      </c>
      <c r="D11" s="9">
        <v>4159</v>
      </c>
      <c r="E11" s="32" t="s">
        <v>24</v>
      </c>
      <c r="F11" s="10" t="s">
        <v>21</v>
      </c>
      <c r="G11" s="11">
        <v>87.11</v>
      </c>
      <c r="H11" s="12"/>
      <c r="I11" s="12"/>
      <c r="J11" s="12"/>
      <c r="K11" s="12"/>
      <c r="L11" s="12">
        <v>71.400000000000006</v>
      </c>
      <c r="M11" s="12">
        <v>15.71</v>
      </c>
      <c r="N11" s="6"/>
      <c r="O11" s="11"/>
      <c r="P11" s="11"/>
      <c r="Q11" s="5"/>
      <c r="R11" s="6"/>
      <c r="S11" s="12"/>
      <c r="T11" s="11"/>
      <c r="U11" s="13">
        <f t="shared" si="0"/>
        <v>87.110000000000014</v>
      </c>
      <c r="V11" s="14" t="str">
        <f t="shared" si="1"/>
        <v>ESATTO</v>
      </c>
    </row>
    <row r="12" spans="1:22" ht="15.75" customHeight="1" x14ac:dyDescent="0.35">
      <c r="A12" s="7">
        <v>44166</v>
      </c>
      <c r="B12" s="5">
        <v>7</v>
      </c>
      <c r="C12" s="8">
        <v>44166</v>
      </c>
      <c r="D12" s="9">
        <v>4160</v>
      </c>
      <c r="E12" s="32" t="s">
        <v>20</v>
      </c>
      <c r="F12" s="10" t="s">
        <v>21</v>
      </c>
      <c r="G12" s="11">
        <v>122</v>
      </c>
      <c r="H12" s="12"/>
      <c r="I12" s="12"/>
      <c r="J12" s="12"/>
      <c r="K12" s="12"/>
      <c r="L12" s="12">
        <v>100</v>
      </c>
      <c r="M12" s="12">
        <v>22</v>
      </c>
      <c r="N12" s="6"/>
      <c r="O12" s="11"/>
      <c r="P12" s="11"/>
      <c r="Q12" s="5"/>
      <c r="R12" s="6"/>
      <c r="S12" s="12"/>
      <c r="T12" s="11"/>
      <c r="U12" s="13">
        <f t="shared" si="0"/>
        <v>122</v>
      </c>
      <c r="V12" s="14" t="str">
        <f t="shared" si="1"/>
        <v>ESATTO</v>
      </c>
    </row>
    <row r="13" spans="1:22" ht="15.75" customHeight="1" x14ac:dyDescent="0.35">
      <c r="A13" s="7">
        <v>44166</v>
      </c>
      <c r="B13" s="5">
        <v>8</v>
      </c>
      <c r="C13" s="8">
        <v>44166</v>
      </c>
      <c r="D13" s="9">
        <v>4161</v>
      </c>
      <c r="E13" s="32" t="s">
        <v>25</v>
      </c>
      <c r="F13" s="10" t="s">
        <v>21</v>
      </c>
      <c r="G13" s="11">
        <v>62.4</v>
      </c>
      <c r="H13" s="12">
        <v>60</v>
      </c>
      <c r="I13" s="12">
        <v>2.4</v>
      </c>
      <c r="J13" s="12"/>
      <c r="K13" s="12"/>
      <c r="L13" s="12"/>
      <c r="M13" s="12"/>
      <c r="N13" s="6"/>
      <c r="O13" s="11"/>
      <c r="P13" s="11"/>
      <c r="Q13" s="5"/>
      <c r="R13" s="6"/>
      <c r="S13" s="12"/>
      <c r="T13" s="11"/>
      <c r="U13" s="13">
        <f t="shared" si="0"/>
        <v>62.4</v>
      </c>
      <c r="V13" s="14" t="str">
        <f t="shared" si="1"/>
        <v>ESATTO</v>
      </c>
    </row>
    <row r="14" spans="1:22" ht="15.75" customHeight="1" x14ac:dyDescent="0.35">
      <c r="A14" s="7">
        <v>44166</v>
      </c>
      <c r="B14" s="5">
        <v>9</v>
      </c>
      <c r="C14" s="8">
        <v>44166</v>
      </c>
      <c r="D14" s="9">
        <v>4162</v>
      </c>
      <c r="E14" s="32" t="s">
        <v>22</v>
      </c>
      <c r="F14" s="10" t="s">
        <v>21</v>
      </c>
      <c r="G14" s="11">
        <v>98.33</v>
      </c>
      <c r="H14" s="12"/>
      <c r="I14" s="12"/>
      <c r="J14" s="12"/>
      <c r="K14" s="12"/>
      <c r="L14" s="12">
        <v>80.599999999999994</v>
      </c>
      <c r="M14" s="12">
        <v>17.73</v>
      </c>
      <c r="N14" s="6"/>
      <c r="O14" s="11"/>
      <c r="P14" s="11"/>
      <c r="Q14" s="5"/>
      <c r="R14" s="6"/>
      <c r="S14" s="12"/>
      <c r="T14" s="11"/>
      <c r="U14" s="13">
        <f t="shared" si="0"/>
        <v>98.33</v>
      </c>
      <c r="V14" s="14" t="str">
        <f t="shared" si="1"/>
        <v>ESATTO</v>
      </c>
    </row>
    <row r="15" spans="1:22" ht="15.75" customHeight="1" x14ac:dyDescent="0.35">
      <c r="A15" s="7">
        <v>44166</v>
      </c>
      <c r="B15" s="5">
        <v>10</v>
      </c>
      <c r="C15" s="8">
        <v>44166</v>
      </c>
      <c r="D15" s="9">
        <v>4163</v>
      </c>
      <c r="E15" s="32" t="s">
        <v>20</v>
      </c>
      <c r="F15" s="10" t="s">
        <v>21</v>
      </c>
      <c r="G15" s="11">
        <v>283.8</v>
      </c>
      <c r="H15" s="12"/>
      <c r="I15" s="12"/>
      <c r="J15" s="12">
        <v>258</v>
      </c>
      <c r="K15" s="12">
        <v>25.8</v>
      </c>
      <c r="L15" s="12"/>
      <c r="M15" s="12"/>
      <c r="N15" s="6"/>
      <c r="O15" s="11"/>
      <c r="P15" s="11"/>
      <c r="Q15" s="5"/>
      <c r="R15" s="6"/>
      <c r="S15" s="12"/>
      <c r="T15" s="11"/>
      <c r="U15" s="13">
        <f t="shared" si="0"/>
        <v>283.8</v>
      </c>
      <c r="V15" s="14" t="str">
        <f t="shared" si="1"/>
        <v>ESATTO</v>
      </c>
    </row>
    <row r="16" spans="1:22" ht="15.75" customHeight="1" x14ac:dyDescent="0.35">
      <c r="A16" s="7">
        <v>44166</v>
      </c>
      <c r="B16" s="5">
        <v>11</v>
      </c>
      <c r="C16" s="8">
        <v>44166</v>
      </c>
      <c r="D16" s="9">
        <v>4164</v>
      </c>
      <c r="E16" s="32" t="s">
        <v>20</v>
      </c>
      <c r="F16" s="10" t="s">
        <v>21</v>
      </c>
      <c r="G16" s="11">
        <v>5.2</v>
      </c>
      <c r="H16" s="12">
        <v>5</v>
      </c>
      <c r="I16" s="12">
        <v>0.2</v>
      </c>
      <c r="J16" s="12"/>
      <c r="K16" s="12"/>
      <c r="L16" s="12"/>
      <c r="M16" s="12"/>
      <c r="N16" s="6"/>
      <c r="O16" s="11"/>
      <c r="P16" s="11"/>
      <c r="Q16" s="5"/>
      <c r="R16" s="6"/>
      <c r="S16" s="12"/>
      <c r="T16" s="11"/>
      <c r="U16" s="13">
        <f t="shared" si="0"/>
        <v>5.2</v>
      </c>
      <c r="V16" s="14" t="str">
        <f t="shared" si="1"/>
        <v>ESATTO</v>
      </c>
    </row>
    <row r="17" spans="1:22" ht="15.75" customHeight="1" x14ac:dyDescent="0.35">
      <c r="A17" s="7">
        <v>44166</v>
      </c>
      <c r="B17" s="5">
        <v>12</v>
      </c>
      <c r="C17" s="8">
        <v>44166</v>
      </c>
      <c r="D17" s="9">
        <v>4165</v>
      </c>
      <c r="E17" s="32" t="s">
        <v>22</v>
      </c>
      <c r="F17" s="10" t="s">
        <v>21</v>
      </c>
      <c r="G17" s="11">
        <v>12.48</v>
      </c>
      <c r="H17" s="12">
        <v>12</v>
      </c>
      <c r="I17" s="12">
        <v>0.48</v>
      </c>
      <c r="J17" s="12"/>
      <c r="K17" s="12"/>
      <c r="L17" s="12"/>
      <c r="M17" s="12"/>
      <c r="N17" s="6"/>
      <c r="O17" s="11"/>
      <c r="P17" s="11"/>
      <c r="Q17" s="5"/>
      <c r="R17" s="6"/>
      <c r="S17" s="12"/>
      <c r="T17" s="11"/>
      <c r="U17" s="13">
        <f t="shared" si="0"/>
        <v>12.48</v>
      </c>
      <c r="V17" s="14" t="str">
        <f t="shared" si="1"/>
        <v>ESATTO</v>
      </c>
    </row>
    <row r="18" spans="1:22" ht="15.75" customHeight="1" x14ac:dyDescent="0.35">
      <c r="A18" s="7">
        <v>44176</v>
      </c>
      <c r="B18" s="5">
        <v>13</v>
      </c>
      <c r="C18" s="8">
        <v>44176</v>
      </c>
      <c r="D18" s="9">
        <v>4415</v>
      </c>
      <c r="E18" s="32" t="s">
        <v>20</v>
      </c>
      <c r="F18" s="10" t="s">
        <v>21</v>
      </c>
      <c r="G18" s="11">
        <v>688.6</v>
      </c>
      <c r="H18" s="12"/>
      <c r="I18" s="12"/>
      <c r="J18" s="12">
        <v>626</v>
      </c>
      <c r="K18" s="12">
        <v>62.6</v>
      </c>
      <c r="L18" s="12"/>
      <c r="M18" s="12"/>
      <c r="N18" s="6"/>
      <c r="O18" s="11"/>
      <c r="P18" s="11"/>
      <c r="Q18" s="5"/>
      <c r="R18" s="6"/>
      <c r="S18" s="12"/>
      <c r="T18" s="11"/>
      <c r="U18" s="13">
        <f t="shared" si="0"/>
        <v>688.6</v>
      </c>
      <c r="V18" s="14" t="str">
        <f t="shared" si="1"/>
        <v>ESATTO</v>
      </c>
    </row>
    <row r="19" spans="1:22" ht="15.75" customHeight="1" x14ac:dyDescent="0.35">
      <c r="A19" s="7">
        <v>44176</v>
      </c>
      <c r="B19" s="5">
        <v>14</v>
      </c>
      <c r="C19" s="8">
        <v>44176</v>
      </c>
      <c r="D19" s="9">
        <v>4416</v>
      </c>
      <c r="E19" s="32" t="s">
        <v>20</v>
      </c>
      <c r="F19" s="10" t="s">
        <v>21</v>
      </c>
      <c r="G19" s="11">
        <v>183.85</v>
      </c>
      <c r="H19" s="12"/>
      <c r="I19" s="12"/>
      <c r="J19" s="12">
        <v>59</v>
      </c>
      <c r="K19" s="12">
        <v>5.9</v>
      </c>
      <c r="L19" s="12">
        <v>97.5</v>
      </c>
      <c r="M19" s="12">
        <v>21.45</v>
      </c>
      <c r="N19" s="6"/>
      <c r="O19" s="11"/>
      <c r="P19" s="11"/>
      <c r="Q19" s="5"/>
      <c r="R19" s="6"/>
      <c r="S19" s="12"/>
      <c r="T19" s="11"/>
      <c r="U19" s="13">
        <f t="shared" si="0"/>
        <v>183.85</v>
      </c>
      <c r="V19" s="14" t="str">
        <f t="shared" si="1"/>
        <v>ESATTO</v>
      </c>
    </row>
    <row r="20" spans="1:22" ht="15.75" customHeight="1" x14ac:dyDescent="0.35">
      <c r="A20" s="7">
        <v>44176</v>
      </c>
      <c r="B20" s="5">
        <v>15</v>
      </c>
      <c r="C20" s="8">
        <v>44176</v>
      </c>
      <c r="D20" s="9">
        <v>4417</v>
      </c>
      <c r="E20" s="32" t="s">
        <v>24</v>
      </c>
      <c r="F20" s="10" t="s">
        <v>21</v>
      </c>
      <c r="G20" s="11">
        <v>159.19999999999999</v>
      </c>
      <c r="H20" s="12">
        <v>142.5</v>
      </c>
      <c r="I20" s="12">
        <v>5.7</v>
      </c>
      <c r="J20" s="12">
        <v>10</v>
      </c>
      <c r="K20" s="12">
        <v>1</v>
      </c>
      <c r="L20" s="12"/>
      <c r="M20" s="12"/>
      <c r="N20" s="6"/>
      <c r="O20" s="11"/>
      <c r="P20" s="11"/>
      <c r="Q20" s="5"/>
      <c r="R20" s="6"/>
      <c r="S20" s="12"/>
      <c r="T20" s="11"/>
      <c r="U20" s="13">
        <f t="shared" si="0"/>
        <v>159.19999999999999</v>
      </c>
      <c r="V20" s="14" t="str">
        <f t="shared" si="1"/>
        <v>ESATTO</v>
      </c>
    </row>
    <row r="21" spans="1:22" ht="15.75" customHeight="1" x14ac:dyDescent="0.35">
      <c r="A21" s="7">
        <v>44176</v>
      </c>
      <c r="B21" s="5">
        <v>16</v>
      </c>
      <c r="C21" s="8">
        <v>44176</v>
      </c>
      <c r="D21" s="9">
        <v>4418</v>
      </c>
      <c r="E21" s="32" t="s">
        <v>25</v>
      </c>
      <c r="F21" s="10" t="s">
        <v>21</v>
      </c>
      <c r="G21" s="11">
        <v>16.5</v>
      </c>
      <c r="H21" s="12">
        <v>11</v>
      </c>
      <c r="I21" s="12">
        <v>0.44</v>
      </c>
      <c r="J21" s="12">
        <v>4.5999999999999996</v>
      </c>
      <c r="K21" s="12">
        <v>0.46</v>
      </c>
      <c r="L21" s="12"/>
      <c r="M21" s="12"/>
      <c r="N21" s="6"/>
      <c r="O21" s="11"/>
      <c r="P21" s="11"/>
      <c r="Q21" s="5"/>
      <c r="R21" s="6"/>
      <c r="S21" s="12"/>
      <c r="T21" s="11"/>
      <c r="U21" s="13">
        <f t="shared" si="0"/>
        <v>16.5</v>
      </c>
      <c r="V21" s="14" t="str">
        <f t="shared" si="1"/>
        <v>ESATTO</v>
      </c>
    </row>
    <row r="22" spans="1:22" ht="15.75" customHeight="1" x14ac:dyDescent="0.35">
      <c r="A22" s="7">
        <v>44176</v>
      </c>
      <c r="B22" s="5">
        <v>17</v>
      </c>
      <c r="C22" s="8">
        <v>44176</v>
      </c>
      <c r="D22" s="9">
        <v>4419</v>
      </c>
      <c r="E22" s="32" t="s">
        <v>20</v>
      </c>
      <c r="F22" s="10" t="s">
        <v>21</v>
      </c>
      <c r="G22" s="11">
        <v>33.799999999999997</v>
      </c>
      <c r="H22" s="12">
        <v>32.5</v>
      </c>
      <c r="I22" s="12">
        <v>1.3</v>
      </c>
      <c r="J22" s="12"/>
      <c r="K22" s="12"/>
      <c r="L22" s="12"/>
      <c r="M22" s="12"/>
      <c r="N22" s="6"/>
      <c r="O22" s="11"/>
      <c r="P22" s="11"/>
      <c r="Q22" s="5"/>
      <c r="R22" s="6"/>
      <c r="S22" s="12"/>
      <c r="T22" s="11"/>
      <c r="U22" s="13">
        <f t="shared" si="0"/>
        <v>33.799999999999997</v>
      </c>
      <c r="V22" s="14" t="str">
        <f t="shared" si="1"/>
        <v>ESATTO</v>
      </c>
    </row>
    <row r="23" spans="1:22" ht="15.75" customHeight="1" x14ac:dyDescent="0.35">
      <c r="A23" s="7">
        <v>44176</v>
      </c>
      <c r="B23" s="5">
        <v>18</v>
      </c>
      <c r="C23" s="8">
        <v>44176</v>
      </c>
      <c r="D23" s="9">
        <v>4420</v>
      </c>
      <c r="E23" s="32" t="s">
        <v>24</v>
      </c>
      <c r="F23" s="10" t="s">
        <v>21</v>
      </c>
      <c r="G23" s="11">
        <v>187.2</v>
      </c>
      <c r="H23" s="12">
        <v>180</v>
      </c>
      <c r="I23" s="12">
        <v>7.2</v>
      </c>
      <c r="J23" s="12"/>
      <c r="K23" s="12"/>
      <c r="L23" s="12"/>
      <c r="M23" s="12"/>
      <c r="N23" s="6"/>
      <c r="O23" s="11"/>
      <c r="P23" s="11"/>
      <c r="Q23" s="5"/>
      <c r="R23" s="6"/>
      <c r="S23" s="12"/>
      <c r="T23" s="11"/>
      <c r="U23" s="13">
        <f t="shared" si="0"/>
        <v>187.2</v>
      </c>
      <c r="V23" s="14" t="str">
        <f t="shared" si="1"/>
        <v>ESATTO</v>
      </c>
    </row>
    <row r="24" spans="1:22" ht="15.75" customHeight="1" x14ac:dyDescent="0.35">
      <c r="A24" s="7">
        <v>44187</v>
      </c>
      <c r="B24" s="5">
        <v>19</v>
      </c>
      <c r="C24" s="8">
        <v>44176</v>
      </c>
      <c r="D24" s="9">
        <v>4421</v>
      </c>
      <c r="E24" s="32" t="s">
        <v>22</v>
      </c>
      <c r="F24" s="10" t="s">
        <v>21</v>
      </c>
      <c r="G24" s="11">
        <v>119.6</v>
      </c>
      <c r="H24" s="12">
        <v>115</v>
      </c>
      <c r="I24" s="12">
        <v>4.5999999999999996</v>
      </c>
      <c r="J24" s="12"/>
      <c r="K24" s="12"/>
      <c r="L24" s="12"/>
      <c r="M24" s="12"/>
      <c r="N24" s="6"/>
      <c r="O24" s="11"/>
      <c r="P24" s="11"/>
      <c r="Q24" s="5"/>
      <c r="R24" s="6"/>
      <c r="S24" s="12"/>
      <c r="T24" s="11"/>
      <c r="U24" s="13">
        <f t="shared" si="0"/>
        <v>119.6</v>
      </c>
      <c r="V24" s="14" t="str">
        <f t="shared" si="1"/>
        <v>ESATTO</v>
      </c>
    </row>
    <row r="25" spans="1:22" ht="15.75" customHeight="1" x14ac:dyDescent="0.35">
      <c r="A25" s="7">
        <v>44187</v>
      </c>
      <c r="B25" s="5">
        <v>20</v>
      </c>
      <c r="C25" s="8">
        <v>44176</v>
      </c>
      <c r="D25" s="9">
        <v>4437</v>
      </c>
      <c r="E25" s="32" t="s">
        <v>26</v>
      </c>
      <c r="F25" s="10" t="s">
        <v>21</v>
      </c>
      <c r="G25" s="11">
        <v>47.3</v>
      </c>
      <c r="H25" s="12">
        <v>43</v>
      </c>
      <c r="I25" s="12">
        <v>4.3</v>
      </c>
      <c r="J25" s="12"/>
      <c r="K25" s="12"/>
      <c r="L25" s="12"/>
      <c r="M25" s="12"/>
      <c r="N25" s="6"/>
      <c r="O25" s="11"/>
      <c r="P25" s="11"/>
      <c r="Q25" s="5"/>
      <c r="R25" s="6"/>
      <c r="S25" s="12"/>
      <c r="T25" s="11"/>
      <c r="U25" s="13">
        <f t="shared" si="0"/>
        <v>47.3</v>
      </c>
      <c r="V25" s="14" t="str">
        <f t="shared" si="1"/>
        <v>ESATTO</v>
      </c>
    </row>
    <row r="26" spans="1:22" ht="15.75" customHeight="1" x14ac:dyDescent="0.35">
      <c r="A26" s="7">
        <v>44187</v>
      </c>
      <c r="B26" s="5">
        <v>21</v>
      </c>
      <c r="C26" s="8">
        <v>44177</v>
      </c>
      <c r="D26" s="9">
        <v>4460</v>
      </c>
      <c r="E26" s="32" t="s">
        <v>25</v>
      </c>
      <c r="F26" s="10" t="s">
        <v>27</v>
      </c>
      <c r="G26" s="11">
        <v>5.2</v>
      </c>
      <c r="H26" s="12">
        <v>5</v>
      </c>
      <c r="I26" s="12">
        <v>0.2</v>
      </c>
      <c r="J26" s="12"/>
      <c r="K26" s="12"/>
      <c r="L26" s="12"/>
      <c r="M26" s="12"/>
      <c r="N26" s="6"/>
      <c r="O26" s="11"/>
      <c r="P26" s="11"/>
      <c r="Q26" s="5"/>
      <c r="R26" s="6"/>
      <c r="S26" s="12"/>
      <c r="T26" s="11"/>
      <c r="U26" s="13">
        <f t="shared" si="0"/>
        <v>5.2</v>
      </c>
      <c r="V26" s="14" t="str">
        <f t="shared" si="1"/>
        <v>ESATTO</v>
      </c>
    </row>
    <row r="27" spans="1:22" ht="15.75" customHeight="1" x14ac:dyDescent="0.35">
      <c r="A27" s="7">
        <v>44187</v>
      </c>
      <c r="B27" s="5">
        <v>22</v>
      </c>
      <c r="C27" s="8">
        <v>44177</v>
      </c>
      <c r="D27" s="9">
        <v>4461</v>
      </c>
      <c r="E27" s="32" t="s">
        <v>25</v>
      </c>
      <c r="F27" s="10" t="s">
        <v>27</v>
      </c>
      <c r="G27" s="11">
        <v>10.4</v>
      </c>
      <c r="H27" s="12">
        <v>10</v>
      </c>
      <c r="I27" s="12">
        <v>0.4</v>
      </c>
      <c r="J27" s="12"/>
      <c r="K27" s="12"/>
      <c r="L27" s="12"/>
      <c r="M27" s="12"/>
      <c r="N27" s="6"/>
      <c r="O27" s="11"/>
      <c r="P27" s="11"/>
      <c r="Q27" s="5"/>
      <c r="R27" s="6"/>
      <c r="S27" s="12"/>
      <c r="T27" s="11"/>
      <c r="U27" s="13">
        <f t="shared" si="0"/>
        <v>10.4</v>
      </c>
      <c r="V27" s="14" t="str">
        <f t="shared" si="1"/>
        <v>ESATTO</v>
      </c>
    </row>
    <row r="28" spans="1:22" ht="15.75" customHeight="1" x14ac:dyDescent="0.35">
      <c r="A28" s="7">
        <v>44196</v>
      </c>
      <c r="B28" s="5">
        <v>23</v>
      </c>
      <c r="C28" s="8">
        <v>44187</v>
      </c>
      <c r="D28" s="9">
        <v>4883</v>
      </c>
      <c r="E28" s="32" t="s">
        <v>24</v>
      </c>
      <c r="F28" s="10" t="s">
        <v>21</v>
      </c>
      <c r="G28" s="11">
        <v>9.36</v>
      </c>
      <c r="H28" s="12">
        <v>9</v>
      </c>
      <c r="I28" s="12">
        <v>0.36</v>
      </c>
      <c r="J28" s="12"/>
      <c r="K28" s="12"/>
      <c r="L28" s="12"/>
      <c r="M28" s="12"/>
      <c r="N28" s="6"/>
      <c r="O28" s="11"/>
      <c r="P28" s="11"/>
      <c r="Q28" s="5"/>
      <c r="R28" s="6"/>
      <c r="S28" s="12"/>
      <c r="T28" s="11"/>
      <c r="U28" s="13">
        <f t="shared" si="0"/>
        <v>9.36</v>
      </c>
      <c r="V28" s="14" t="str">
        <f t="shared" si="1"/>
        <v>ESATTO</v>
      </c>
    </row>
    <row r="29" spans="1:22" ht="15.75" customHeight="1" x14ac:dyDescent="0.35">
      <c r="A29" s="7">
        <v>44196</v>
      </c>
      <c r="B29" s="5">
        <v>24</v>
      </c>
      <c r="C29" s="8">
        <v>44187</v>
      </c>
      <c r="D29" s="9">
        <v>4885</v>
      </c>
      <c r="E29" s="32" t="s">
        <v>20</v>
      </c>
      <c r="F29" s="10" t="s">
        <v>21</v>
      </c>
      <c r="G29" s="11">
        <v>198</v>
      </c>
      <c r="H29" s="12"/>
      <c r="I29" s="12"/>
      <c r="J29" s="12">
        <v>180</v>
      </c>
      <c r="K29" s="12">
        <v>18</v>
      </c>
      <c r="L29" s="12"/>
      <c r="M29" s="12"/>
      <c r="N29" s="6"/>
      <c r="O29" s="11"/>
      <c r="P29" s="11"/>
      <c r="Q29" s="5"/>
      <c r="R29" s="6"/>
      <c r="S29" s="12"/>
      <c r="T29" s="11"/>
      <c r="U29" s="13">
        <f t="shared" si="0"/>
        <v>198</v>
      </c>
      <c r="V29" s="14" t="str">
        <f t="shared" si="1"/>
        <v>ESATTO</v>
      </c>
    </row>
    <row r="30" spans="1:22" ht="15.75" customHeight="1" x14ac:dyDescent="0.35">
      <c r="A30" s="7">
        <v>44196</v>
      </c>
      <c r="B30" s="15">
        <v>26</v>
      </c>
      <c r="C30" s="24">
        <v>44187</v>
      </c>
      <c r="D30" s="25">
        <v>4891</v>
      </c>
      <c r="E30" s="17" t="s">
        <v>22</v>
      </c>
      <c r="F30" s="16" t="s">
        <v>21</v>
      </c>
      <c r="G30" s="18">
        <v>24.96</v>
      </c>
      <c r="H30" s="18">
        <v>24</v>
      </c>
      <c r="I30" s="18">
        <v>0.96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3">
        <f t="shared" si="0"/>
        <v>24.96</v>
      </c>
      <c r="V30" s="14" t="str">
        <f t="shared" si="1"/>
        <v>ESATTO</v>
      </c>
    </row>
    <row r="31" spans="1:22" ht="15.75" customHeight="1" x14ac:dyDescent="0.35">
      <c r="A31" s="7">
        <v>44196</v>
      </c>
      <c r="B31" s="15">
        <v>27</v>
      </c>
      <c r="C31" s="24">
        <v>44187</v>
      </c>
      <c r="D31" s="25">
        <v>4894</v>
      </c>
      <c r="E31" s="17" t="s">
        <v>20</v>
      </c>
      <c r="F31" s="16" t="s">
        <v>21</v>
      </c>
      <c r="G31" s="18">
        <v>10.4</v>
      </c>
      <c r="H31" s="18">
        <v>10</v>
      </c>
      <c r="I31" s="18">
        <v>0.4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3">
        <f t="shared" si="0"/>
        <v>10.4</v>
      </c>
      <c r="V31" s="14" t="str">
        <f t="shared" si="1"/>
        <v>ESATTO</v>
      </c>
    </row>
    <row r="32" spans="1:22" ht="15.75" customHeight="1" x14ac:dyDescent="0.35">
      <c r="A32" s="26"/>
      <c r="B32" s="15"/>
      <c r="C32" s="24"/>
      <c r="D32" s="25"/>
      <c r="E32" s="17"/>
      <c r="F32" s="16"/>
      <c r="G32" s="22"/>
      <c r="H32" s="22"/>
      <c r="I32" s="22"/>
      <c r="J32" s="22"/>
      <c r="K32" s="22"/>
      <c r="L32" s="19"/>
      <c r="M32" s="19"/>
      <c r="N32" s="19"/>
      <c r="O32" s="19"/>
      <c r="P32" s="19"/>
      <c r="Q32" s="19"/>
      <c r="R32" s="19"/>
      <c r="S32" s="19"/>
      <c r="T32" s="19"/>
      <c r="U32" s="13">
        <f t="shared" si="0"/>
        <v>0</v>
      </c>
      <c r="V32" s="14" t="str">
        <f t="shared" si="1"/>
        <v>ESATTO</v>
      </c>
    </row>
    <row r="33" spans="1:22" ht="15.75" customHeight="1" x14ac:dyDescent="0.35">
      <c r="A33" s="27"/>
      <c r="B33" s="15"/>
      <c r="C33" s="24"/>
      <c r="D33" s="25"/>
      <c r="E33" s="17"/>
      <c r="F33" s="16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3">
        <f t="shared" si="0"/>
        <v>0</v>
      </c>
      <c r="V33" s="14" t="str">
        <f t="shared" si="1"/>
        <v>ESATTO</v>
      </c>
    </row>
    <row r="34" spans="1:22" ht="15.75" customHeight="1" x14ac:dyDescent="0.35">
      <c r="A34" s="28"/>
      <c r="B34" s="15"/>
      <c r="C34" s="29"/>
      <c r="D34" s="30"/>
      <c r="E34" s="17"/>
      <c r="F34" s="16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3">
        <f t="shared" si="0"/>
        <v>0</v>
      </c>
      <c r="V34" s="14" t="str">
        <f t="shared" si="1"/>
        <v>ESATTO</v>
      </c>
    </row>
    <row r="35" spans="1:22" ht="15.75" customHeight="1" x14ac:dyDescent="0.35">
      <c r="A35" s="27"/>
      <c r="B35" s="15"/>
      <c r="C35" s="24"/>
      <c r="D35" s="25"/>
      <c r="E35" s="17"/>
      <c r="F35" s="16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3">
        <f t="shared" si="0"/>
        <v>0</v>
      </c>
      <c r="V35" s="14" t="str">
        <f t="shared" si="1"/>
        <v>ESATTO</v>
      </c>
    </row>
    <row r="36" spans="1:22" ht="15.75" customHeight="1" x14ac:dyDescent="0.35">
      <c r="A36" s="25"/>
      <c r="B36" s="15"/>
      <c r="C36" s="25"/>
      <c r="D36" s="25"/>
      <c r="E36" s="17"/>
      <c r="F36" s="16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3">
        <f t="shared" si="0"/>
        <v>0</v>
      </c>
      <c r="V36" s="14" t="str">
        <f t="shared" si="1"/>
        <v>ESATTO</v>
      </c>
    </row>
    <row r="37" spans="1:22" s="3" customFormat="1" ht="15.75" customHeight="1" x14ac:dyDescent="0.35">
      <c r="A37" s="57"/>
      <c r="B37" s="58"/>
      <c r="C37" s="57"/>
      <c r="D37" s="57"/>
      <c r="E37" s="59"/>
      <c r="F37" s="60"/>
      <c r="G37" s="61">
        <f>SUM(G6:G36)</f>
        <v>3408.62</v>
      </c>
      <c r="H37" s="61">
        <f t="shared" ref="H37:P37" si="2">SUM(H6:H36)</f>
        <v>853</v>
      </c>
      <c r="I37" s="61">
        <f>SUM(I6:I36)</f>
        <v>36.699999999999996</v>
      </c>
      <c r="J37" s="61">
        <f t="shared" si="2"/>
        <v>1902.3</v>
      </c>
      <c r="K37" s="61">
        <f t="shared" si="2"/>
        <v>190.23000000000002</v>
      </c>
      <c r="L37" s="61">
        <f t="shared" si="2"/>
        <v>349.5</v>
      </c>
      <c r="M37" s="61">
        <f t="shared" si="2"/>
        <v>76.89</v>
      </c>
      <c r="N37" s="61"/>
      <c r="O37" s="61">
        <f t="shared" si="2"/>
        <v>0</v>
      </c>
      <c r="P37" s="61">
        <f t="shared" si="2"/>
        <v>0</v>
      </c>
      <c r="Q37" s="61"/>
      <c r="R37" s="61"/>
      <c r="S37" s="61">
        <f t="shared" ref="S37" si="3">SUM(S6:S36)</f>
        <v>0</v>
      </c>
      <c r="T37" s="61">
        <f>SUM(T6:T36)</f>
        <v>0</v>
      </c>
      <c r="U37" s="62">
        <f t="shared" si="0"/>
        <v>3408.62</v>
      </c>
      <c r="V37" s="63" t="str">
        <f t="shared" si="1"/>
        <v>ESATTO</v>
      </c>
    </row>
    <row r="38" spans="1:22" ht="15.75" customHeight="1" x14ac:dyDescent="0.35">
      <c r="B38" s="31"/>
      <c r="C38" s="31"/>
      <c r="D38" s="31"/>
    </row>
    <row r="39" spans="1:22" ht="15.75" customHeight="1" x14ac:dyDescent="0.35">
      <c r="B39" s="31"/>
      <c r="C39" s="31"/>
      <c r="D39" s="31"/>
    </row>
    <row r="40" spans="1:22" ht="23.5" x14ac:dyDescent="0.55000000000000004">
      <c r="E40" s="70" t="s">
        <v>58</v>
      </c>
      <c r="F40" s="70"/>
      <c r="G40" s="37">
        <f>+I37+K37+M37</f>
        <v>303.82</v>
      </c>
    </row>
    <row r="41" spans="1:22" ht="15.75" customHeight="1" x14ac:dyDescent="0.3"/>
    <row r="42" spans="1:22" ht="15.75" customHeight="1" x14ac:dyDescent="0.3"/>
    <row r="43" spans="1:22" ht="15.75" customHeight="1" x14ac:dyDescent="0.3"/>
    <row r="44" spans="1:22" ht="15.75" customHeight="1" x14ac:dyDescent="0.3"/>
    <row r="45" spans="1:22" ht="15.75" customHeight="1" x14ac:dyDescent="0.3"/>
    <row r="46" spans="1:22" ht="15.75" customHeight="1" x14ac:dyDescent="0.3"/>
    <row r="47" spans="1:22" ht="15.75" customHeight="1" x14ac:dyDescent="0.3"/>
    <row r="48" spans="1:22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6">
    <mergeCell ref="A3:B4"/>
    <mergeCell ref="C3:D4"/>
    <mergeCell ref="E3:F5"/>
    <mergeCell ref="G3:G5"/>
    <mergeCell ref="H3:I4"/>
    <mergeCell ref="U5:V5"/>
    <mergeCell ref="H1:K1"/>
    <mergeCell ref="E40:F40"/>
    <mergeCell ref="N3:O3"/>
    <mergeCell ref="P3:P5"/>
    <mergeCell ref="Q3:Q5"/>
    <mergeCell ref="R3:S4"/>
    <mergeCell ref="T3:T5"/>
    <mergeCell ref="N4:N5"/>
    <mergeCell ref="J3:K4"/>
    <mergeCell ref="L3:M4"/>
  </mergeCells>
  <pageMargins left="0.12" right="0.12" top="0.12" bottom="0.12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96"/>
  <sheetViews>
    <sheetView workbookViewId="0">
      <selection activeCell="A3" sqref="A3:A4"/>
    </sheetView>
  </sheetViews>
  <sheetFormatPr defaultColWidth="12.58203125" defaultRowHeight="15" customHeight="1" x14ac:dyDescent="0.3"/>
  <cols>
    <col min="1" max="3" width="13.25" customWidth="1"/>
    <col min="4" max="4" width="26" style="1" customWidth="1"/>
    <col min="5" max="5" width="21.58203125" customWidth="1"/>
    <col min="6" max="6" width="17.58203125" customWidth="1"/>
    <col min="7" max="12" width="13.25" customWidth="1"/>
    <col min="13" max="18" width="7.58203125" customWidth="1"/>
    <col min="19" max="19" width="10.5" bestFit="1" customWidth="1"/>
    <col min="20" max="26" width="7.58203125" customWidth="1"/>
  </cols>
  <sheetData>
    <row r="1" spans="1:20" ht="26" x14ac:dyDescent="0.6">
      <c r="A1" s="34" t="s">
        <v>28</v>
      </c>
      <c r="G1" s="56" t="s">
        <v>55</v>
      </c>
      <c r="H1" s="69">
        <f>+'REGISTRO ACQUISTI'!H1:K1</f>
        <v>0</v>
      </c>
      <c r="I1" s="69"/>
      <c r="J1" s="69"/>
      <c r="K1" s="69"/>
    </row>
    <row r="3" spans="1:20" ht="15.5" x14ac:dyDescent="0.35">
      <c r="A3" s="80" t="s">
        <v>17</v>
      </c>
      <c r="B3" s="73" t="s">
        <v>29</v>
      </c>
      <c r="C3" s="73" t="s">
        <v>30</v>
      </c>
      <c r="D3" s="84" t="s">
        <v>31</v>
      </c>
      <c r="E3" s="77"/>
      <c r="F3" s="73" t="s">
        <v>4</v>
      </c>
      <c r="G3" s="88" t="s">
        <v>32</v>
      </c>
      <c r="H3" s="72"/>
      <c r="I3" s="88" t="s">
        <v>33</v>
      </c>
      <c r="J3" s="72"/>
      <c r="K3" s="88" t="s">
        <v>34</v>
      </c>
      <c r="L3" s="72"/>
      <c r="M3" s="73" t="s">
        <v>35</v>
      </c>
      <c r="N3" s="73" t="s">
        <v>36</v>
      </c>
      <c r="O3" s="73" t="s">
        <v>10</v>
      </c>
      <c r="P3" s="89" t="s">
        <v>11</v>
      </c>
      <c r="Q3" s="72"/>
      <c r="R3" s="73" t="s">
        <v>12</v>
      </c>
    </row>
    <row r="4" spans="1:20" ht="21.75" customHeight="1" x14ac:dyDescent="0.3">
      <c r="A4" s="75"/>
      <c r="B4" s="75"/>
      <c r="C4" s="75"/>
      <c r="D4" s="78"/>
      <c r="E4" s="79"/>
      <c r="F4" s="75"/>
      <c r="G4" s="6" t="s">
        <v>14</v>
      </c>
      <c r="H4" s="6" t="s">
        <v>19</v>
      </c>
      <c r="I4" s="6" t="s">
        <v>14</v>
      </c>
      <c r="J4" s="6" t="s">
        <v>19</v>
      </c>
      <c r="K4" s="6" t="s">
        <v>14</v>
      </c>
      <c r="L4" s="6" t="s">
        <v>19</v>
      </c>
      <c r="M4" s="75"/>
      <c r="N4" s="75"/>
      <c r="O4" s="75"/>
      <c r="P4" s="6" t="s">
        <v>13</v>
      </c>
      <c r="Q4" s="6" t="s">
        <v>19</v>
      </c>
      <c r="R4" s="75"/>
    </row>
    <row r="5" spans="1:20" ht="15.75" customHeight="1" x14ac:dyDescent="0.35">
      <c r="A5" s="7">
        <v>44166</v>
      </c>
      <c r="B5" s="5">
        <v>1</v>
      </c>
      <c r="C5" s="5">
        <v>1</v>
      </c>
      <c r="D5" s="10" t="s">
        <v>37</v>
      </c>
      <c r="E5" s="10" t="s">
        <v>21</v>
      </c>
      <c r="F5" s="11">
        <v>1649.88</v>
      </c>
      <c r="G5" s="11">
        <v>240</v>
      </c>
      <c r="H5" s="11">
        <v>9.6</v>
      </c>
      <c r="I5" s="11">
        <v>1272.98</v>
      </c>
      <c r="J5" s="11">
        <v>127.3</v>
      </c>
      <c r="K5" s="11"/>
      <c r="L5" s="11"/>
      <c r="M5" s="11"/>
      <c r="N5" s="11"/>
      <c r="O5" s="11"/>
      <c r="P5" s="11"/>
      <c r="Q5" s="11"/>
      <c r="R5" s="11"/>
      <c r="S5" s="54">
        <f t="shared" ref="S5:S30" si="0">+G5+H5+I5+J5+K5+L5+M5+N5+R5</f>
        <v>1649.8799999999999</v>
      </c>
      <c r="T5" s="55" t="str">
        <f t="shared" ref="T5:T30" si="1">IF(F5=S5,"esatto","errore")</f>
        <v>esatto</v>
      </c>
    </row>
    <row r="6" spans="1:20" ht="15.75" customHeight="1" x14ac:dyDescent="0.35">
      <c r="A6" s="7">
        <v>44166</v>
      </c>
      <c r="B6" s="5">
        <v>2</v>
      </c>
      <c r="C6" s="5">
        <v>2</v>
      </c>
      <c r="D6" s="10" t="s">
        <v>38</v>
      </c>
      <c r="E6" s="10" t="s">
        <v>21</v>
      </c>
      <c r="F6" s="11">
        <v>1720.56</v>
      </c>
      <c r="G6" s="11">
        <v>528</v>
      </c>
      <c r="H6" s="11">
        <v>21.12</v>
      </c>
      <c r="I6" s="11"/>
      <c r="J6" s="11"/>
      <c r="K6" s="11">
        <v>960.2</v>
      </c>
      <c r="L6" s="11">
        <v>211.24</v>
      </c>
      <c r="M6" s="11"/>
      <c r="N6" s="11"/>
      <c r="O6" s="11"/>
      <c r="P6" s="11"/>
      <c r="Q6" s="11"/>
      <c r="R6" s="11"/>
      <c r="S6" s="54">
        <f t="shared" si="0"/>
        <v>1720.5600000000002</v>
      </c>
      <c r="T6" s="55" t="str">
        <f t="shared" si="1"/>
        <v>esatto</v>
      </c>
    </row>
    <row r="7" spans="1:20" ht="15.75" customHeight="1" x14ac:dyDescent="0.35">
      <c r="A7" s="7">
        <v>44166</v>
      </c>
      <c r="B7" s="5">
        <v>3</v>
      </c>
      <c r="C7" s="5">
        <v>3</v>
      </c>
      <c r="D7" s="10" t="s">
        <v>39</v>
      </c>
      <c r="E7" s="10" t="s">
        <v>21</v>
      </c>
      <c r="F7" s="11">
        <v>1629.46</v>
      </c>
      <c r="G7" s="11">
        <v>713.5</v>
      </c>
      <c r="H7" s="11">
        <v>28.54</v>
      </c>
      <c r="I7" s="11">
        <v>574</v>
      </c>
      <c r="J7" s="11">
        <v>57.4</v>
      </c>
      <c r="K7" s="11">
        <v>209.85</v>
      </c>
      <c r="L7" s="11">
        <v>46.17</v>
      </c>
      <c r="M7" s="11"/>
      <c r="N7" s="11"/>
      <c r="O7" s="11"/>
      <c r="P7" s="11"/>
      <c r="Q7" s="11"/>
      <c r="R7" s="11"/>
      <c r="S7" s="54">
        <f t="shared" si="0"/>
        <v>1629.46</v>
      </c>
      <c r="T7" s="55" t="str">
        <f t="shared" si="1"/>
        <v>esatto</v>
      </c>
    </row>
    <row r="8" spans="1:20" ht="15.75" customHeight="1" x14ac:dyDescent="0.35">
      <c r="A8" s="7">
        <v>44166</v>
      </c>
      <c r="B8" s="5">
        <v>4</v>
      </c>
      <c r="C8" s="5">
        <v>4</v>
      </c>
      <c r="D8" s="10" t="s">
        <v>40</v>
      </c>
      <c r="E8" s="10" t="s">
        <v>21</v>
      </c>
      <c r="F8" s="11">
        <v>1637.07</v>
      </c>
      <c r="G8" s="11">
        <v>46.8</v>
      </c>
      <c r="H8" s="11">
        <v>1.87</v>
      </c>
      <c r="I8" s="11">
        <v>1444</v>
      </c>
      <c r="J8" s="11">
        <v>144.4</v>
      </c>
      <c r="K8" s="11"/>
      <c r="L8" s="11"/>
      <c r="M8" s="11"/>
      <c r="N8" s="11"/>
      <c r="O8" s="11"/>
      <c r="P8" s="11"/>
      <c r="Q8" s="11"/>
      <c r="R8" s="11"/>
      <c r="S8" s="54">
        <f t="shared" si="0"/>
        <v>1637.0700000000002</v>
      </c>
      <c r="T8" s="55" t="str">
        <f t="shared" si="1"/>
        <v>esatto</v>
      </c>
    </row>
    <row r="9" spans="1:20" ht="15.75" customHeight="1" x14ac:dyDescent="0.35">
      <c r="A9" s="7">
        <v>44166</v>
      </c>
      <c r="B9" s="5">
        <v>5</v>
      </c>
      <c r="C9" s="5">
        <v>5</v>
      </c>
      <c r="D9" s="10" t="s">
        <v>41</v>
      </c>
      <c r="E9" s="10" t="s">
        <v>42</v>
      </c>
      <c r="F9" s="11">
        <v>182.3</v>
      </c>
      <c r="G9" s="11">
        <v>16</v>
      </c>
      <c r="H9" s="11">
        <v>0.64</v>
      </c>
      <c r="I9" s="11">
        <v>114</v>
      </c>
      <c r="J9" s="11">
        <v>11.4</v>
      </c>
      <c r="K9" s="11">
        <v>33</v>
      </c>
      <c r="L9" s="11">
        <v>7.26</v>
      </c>
      <c r="M9" s="11"/>
      <c r="N9" s="11"/>
      <c r="O9" s="11"/>
      <c r="P9" s="11"/>
      <c r="Q9" s="11"/>
      <c r="R9" s="11"/>
      <c r="S9" s="54">
        <f t="shared" si="0"/>
        <v>182.29999999999998</v>
      </c>
      <c r="T9" s="55" t="str">
        <f t="shared" si="1"/>
        <v>esatto</v>
      </c>
    </row>
    <row r="10" spans="1:20" ht="15.75" customHeight="1" x14ac:dyDescent="0.35">
      <c r="A10" s="7">
        <v>44166</v>
      </c>
      <c r="B10" s="5">
        <v>6</v>
      </c>
      <c r="C10" s="5">
        <v>6</v>
      </c>
      <c r="D10" s="10" t="s">
        <v>43</v>
      </c>
      <c r="E10" s="10" t="s">
        <v>44</v>
      </c>
      <c r="F10" s="11">
        <v>491.65</v>
      </c>
      <c r="G10" s="11">
        <v>450</v>
      </c>
      <c r="H10" s="11">
        <v>18</v>
      </c>
      <c r="I10" s="11">
        <v>21.5</v>
      </c>
      <c r="J10" s="11">
        <v>2.15</v>
      </c>
      <c r="K10" s="11"/>
      <c r="L10" s="11"/>
      <c r="M10" s="11"/>
      <c r="N10" s="11"/>
      <c r="O10" s="11"/>
      <c r="P10" s="11"/>
      <c r="Q10" s="11"/>
      <c r="R10" s="11"/>
      <c r="S10" s="54">
        <f t="shared" si="0"/>
        <v>491.65</v>
      </c>
      <c r="T10" s="55" t="str">
        <f t="shared" si="1"/>
        <v>esatto</v>
      </c>
    </row>
    <row r="11" spans="1:20" ht="15.75" customHeight="1" x14ac:dyDescent="0.35">
      <c r="A11" s="7">
        <v>44176</v>
      </c>
      <c r="B11" s="5">
        <v>7</v>
      </c>
      <c r="C11" s="5">
        <v>7</v>
      </c>
      <c r="D11" s="10" t="s">
        <v>45</v>
      </c>
      <c r="E11" s="10" t="s">
        <v>21</v>
      </c>
      <c r="F11" s="11">
        <v>1370.67</v>
      </c>
      <c r="G11" s="11">
        <v>10.64</v>
      </c>
      <c r="H11" s="11">
        <v>0.43</v>
      </c>
      <c r="I11" s="11">
        <v>1236</v>
      </c>
      <c r="J11" s="11">
        <v>123.6</v>
      </c>
      <c r="K11" s="11"/>
      <c r="L11" s="11"/>
      <c r="M11" s="11"/>
      <c r="N11" s="11"/>
      <c r="O11" s="11"/>
      <c r="P11" s="11"/>
      <c r="Q11" s="11"/>
      <c r="R11" s="11"/>
      <c r="S11" s="54">
        <f t="shared" si="0"/>
        <v>1370.6699999999998</v>
      </c>
      <c r="T11" s="55" t="str">
        <f t="shared" si="1"/>
        <v>esatto</v>
      </c>
    </row>
    <row r="12" spans="1:20" ht="15.75" customHeight="1" x14ac:dyDescent="0.35">
      <c r="A12" s="7">
        <v>44176</v>
      </c>
      <c r="B12" s="5">
        <v>8</v>
      </c>
      <c r="C12" s="5">
        <v>8</v>
      </c>
      <c r="D12" s="10" t="s">
        <v>43</v>
      </c>
      <c r="E12" s="10" t="s">
        <v>42</v>
      </c>
      <c r="F12" s="11">
        <v>634.4</v>
      </c>
      <c r="G12" s="11"/>
      <c r="H12" s="11"/>
      <c r="I12" s="11"/>
      <c r="J12" s="11"/>
      <c r="K12" s="11">
        <v>520</v>
      </c>
      <c r="L12" s="11">
        <v>114.4</v>
      </c>
      <c r="M12" s="11"/>
      <c r="N12" s="11"/>
      <c r="O12" s="11"/>
      <c r="P12" s="11"/>
      <c r="Q12" s="11"/>
      <c r="R12" s="11"/>
      <c r="S12" s="54">
        <f t="shared" si="0"/>
        <v>634.4</v>
      </c>
      <c r="T12" s="55" t="str">
        <f t="shared" si="1"/>
        <v>esatto</v>
      </c>
    </row>
    <row r="13" spans="1:20" ht="15.75" customHeight="1" x14ac:dyDescent="0.35">
      <c r="A13" s="7">
        <v>44176</v>
      </c>
      <c r="B13" s="5">
        <v>9</v>
      </c>
      <c r="C13" s="5">
        <v>9</v>
      </c>
      <c r="D13" s="10" t="s">
        <v>46</v>
      </c>
      <c r="E13" s="10" t="s">
        <v>21</v>
      </c>
      <c r="F13" s="11">
        <v>1362.21</v>
      </c>
      <c r="G13" s="11">
        <v>441.1</v>
      </c>
      <c r="H13" s="11">
        <v>17.64</v>
      </c>
      <c r="I13" s="11">
        <v>821.34</v>
      </c>
      <c r="J13" s="11">
        <v>82.13</v>
      </c>
      <c r="K13" s="11"/>
      <c r="L13" s="11"/>
      <c r="M13" s="11"/>
      <c r="N13" s="11"/>
      <c r="O13" s="11"/>
      <c r="P13" s="11"/>
      <c r="Q13" s="11"/>
      <c r="R13" s="11"/>
      <c r="S13" s="54">
        <f t="shared" si="0"/>
        <v>1362.21</v>
      </c>
      <c r="T13" s="55" t="str">
        <f t="shared" si="1"/>
        <v>esatto</v>
      </c>
    </row>
    <row r="14" spans="1:20" ht="15.75" customHeight="1" x14ac:dyDescent="0.35">
      <c r="A14" s="7">
        <v>44176</v>
      </c>
      <c r="B14" s="5">
        <v>10</v>
      </c>
      <c r="C14" s="5">
        <v>10</v>
      </c>
      <c r="D14" s="10" t="s">
        <v>39</v>
      </c>
      <c r="E14" s="10" t="s">
        <v>21</v>
      </c>
      <c r="F14" s="11">
        <v>1322.09</v>
      </c>
      <c r="G14" s="11">
        <v>990.42</v>
      </c>
      <c r="H14" s="11">
        <v>39.619999999999997</v>
      </c>
      <c r="I14" s="11">
        <v>265.5</v>
      </c>
      <c r="J14" s="11">
        <v>26.55</v>
      </c>
      <c r="K14" s="11"/>
      <c r="L14" s="11"/>
      <c r="M14" s="11"/>
      <c r="N14" s="11"/>
      <c r="O14" s="11"/>
      <c r="P14" s="11"/>
      <c r="Q14" s="11"/>
      <c r="R14" s="11"/>
      <c r="S14" s="54">
        <f t="shared" si="0"/>
        <v>1322.09</v>
      </c>
      <c r="T14" s="55" t="str">
        <f t="shared" si="1"/>
        <v>esatto</v>
      </c>
    </row>
    <row r="15" spans="1:20" ht="15.75" customHeight="1" x14ac:dyDescent="0.35">
      <c r="A15" s="7">
        <v>44187</v>
      </c>
      <c r="B15" s="5">
        <v>11</v>
      </c>
      <c r="C15" s="5">
        <v>11</v>
      </c>
      <c r="D15" s="10" t="s">
        <v>47</v>
      </c>
      <c r="E15" s="10" t="s">
        <v>21</v>
      </c>
      <c r="F15" s="11">
        <v>1370.5</v>
      </c>
      <c r="G15" s="11">
        <v>213.42</v>
      </c>
      <c r="H15" s="11">
        <v>8.5399999999999991</v>
      </c>
      <c r="I15" s="11">
        <v>920</v>
      </c>
      <c r="J15" s="11">
        <v>92</v>
      </c>
      <c r="K15" s="11">
        <v>111.92</v>
      </c>
      <c r="L15" s="11">
        <v>24.62</v>
      </c>
      <c r="M15" s="11"/>
      <c r="N15" s="11"/>
      <c r="O15" s="11"/>
      <c r="P15" s="11"/>
      <c r="Q15" s="11"/>
      <c r="R15" s="11"/>
      <c r="S15" s="54">
        <f t="shared" si="0"/>
        <v>1370.5</v>
      </c>
      <c r="T15" s="55" t="str">
        <f t="shared" si="1"/>
        <v>esatto</v>
      </c>
    </row>
    <row r="16" spans="1:20" ht="15.75" customHeight="1" x14ac:dyDescent="0.35">
      <c r="A16" s="7">
        <v>44187</v>
      </c>
      <c r="B16" s="5">
        <v>12</v>
      </c>
      <c r="C16" s="5">
        <v>12</v>
      </c>
      <c r="D16" s="10" t="s">
        <v>48</v>
      </c>
      <c r="E16" s="10" t="s">
        <v>21</v>
      </c>
      <c r="F16" s="11">
        <v>1359.02</v>
      </c>
      <c r="G16" s="11">
        <v>772.75</v>
      </c>
      <c r="H16" s="11">
        <v>30.91</v>
      </c>
      <c r="I16" s="11">
        <v>126.68</v>
      </c>
      <c r="J16" s="11">
        <v>12.68</v>
      </c>
      <c r="K16" s="11">
        <v>340.98</v>
      </c>
      <c r="L16" s="11">
        <v>75.02</v>
      </c>
      <c r="M16" s="11"/>
      <c r="N16" s="11"/>
      <c r="O16" s="11"/>
      <c r="P16" s="11"/>
      <c r="Q16" s="11"/>
      <c r="R16" s="11"/>
      <c r="S16" s="54">
        <f t="shared" si="0"/>
        <v>1359.02</v>
      </c>
      <c r="T16" s="55" t="str">
        <f t="shared" si="1"/>
        <v>esatto</v>
      </c>
    </row>
    <row r="17" spans="1:20" ht="15.75" customHeight="1" x14ac:dyDescent="0.35">
      <c r="A17" s="7">
        <v>44188</v>
      </c>
      <c r="B17" s="5">
        <v>13</v>
      </c>
      <c r="C17" s="5">
        <v>13</v>
      </c>
      <c r="D17" s="10" t="s">
        <v>46</v>
      </c>
      <c r="E17" s="10" t="s">
        <v>21</v>
      </c>
      <c r="F17" s="11">
        <v>1362.21</v>
      </c>
      <c r="G17" s="11">
        <v>441.1</v>
      </c>
      <c r="H17" s="11">
        <v>17.64</v>
      </c>
      <c r="I17" s="11">
        <v>821.34</v>
      </c>
      <c r="J17" s="11">
        <v>82.13</v>
      </c>
      <c r="K17" s="11"/>
      <c r="L17" s="11"/>
      <c r="M17" s="11"/>
      <c r="N17" s="11"/>
      <c r="O17" s="11"/>
      <c r="P17" s="11"/>
      <c r="Q17" s="11"/>
      <c r="R17" s="11"/>
      <c r="S17" s="54">
        <f t="shared" si="0"/>
        <v>1362.21</v>
      </c>
      <c r="T17" s="55" t="str">
        <f t="shared" si="1"/>
        <v>esatto</v>
      </c>
    </row>
    <row r="18" spans="1:20" ht="15.75" customHeight="1" x14ac:dyDescent="0.35">
      <c r="A18" s="7">
        <v>44196</v>
      </c>
      <c r="B18" s="5">
        <v>14</v>
      </c>
      <c r="C18" s="5">
        <v>14</v>
      </c>
      <c r="D18" s="10" t="s">
        <v>45</v>
      </c>
      <c r="E18" s="10" t="s">
        <v>21</v>
      </c>
      <c r="F18" s="11">
        <v>1415.55</v>
      </c>
      <c r="G18" s="11">
        <v>437</v>
      </c>
      <c r="H18" s="11">
        <v>17.48</v>
      </c>
      <c r="I18" s="11">
        <v>324</v>
      </c>
      <c r="J18" s="11">
        <v>32.4</v>
      </c>
      <c r="K18" s="11">
        <v>495.63</v>
      </c>
      <c r="L18" s="11">
        <v>109.04</v>
      </c>
      <c r="M18" s="11"/>
      <c r="N18" s="11"/>
      <c r="O18" s="11"/>
      <c r="P18" s="11"/>
      <c r="Q18" s="11"/>
      <c r="R18" s="11"/>
      <c r="S18" s="54">
        <f t="shared" si="0"/>
        <v>1415.55</v>
      </c>
      <c r="T18" s="55" t="str">
        <f t="shared" si="1"/>
        <v>esatto</v>
      </c>
    </row>
    <row r="19" spans="1:20" ht="15.75" customHeight="1" x14ac:dyDescent="0.35">
      <c r="A19" s="7">
        <v>44196</v>
      </c>
      <c r="B19" s="5">
        <v>15</v>
      </c>
      <c r="C19" s="5">
        <v>15</v>
      </c>
      <c r="D19" s="10" t="s">
        <v>39</v>
      </c>
      <c r="E19" s="10" t="s">
        <v>21</v>
      </c>
      <c r="F19" s="11">
        <v>1338.72</v>
      </c>
      <c r="G19" s="11">
        <v>553.22</v>
      </c>
      <c r="H19" s="11">
        <v>22.13</v>
      </c>
      <c r="I19" s="11">
        <v>693.97</v>
      </c>
      <c r="J19" s="11">
        <v>69.400000000000006</v>
      </c>
      <c r="K19" s="11"/>
      <c r="L19" s="11"/>
      <c r="M19" s="11"/>
      <c r="N19" s="11"/>
      <c r="O19" s="11"/>
      <c r="P19" s="11"/>
      <c r="Q19" s="11"/>
      <c r="R19" s="11"/>
      <c r="S19" s="54">
        <f t="shared" si="0"/>
        <v>1338.7200000000003</v>
      </c>
      <c r="T19" s="55" t="str">
        <f t="shared" si="1"/>
        <v>esatto</v>
      </c>
    </row>
    <row r="20" spans="1:20" ht="15.75" customHeight="1" x14ac:dyDescent="0.35">
      <c r="A20" s="7">
        <v>44196</v>
      </c>
      <c r="B20" s="5">
        <v>16</v>
      </c>
      <c r="C20" s="5">
        <v>16</v>
      </c>
      <c r="D20" s="10" t="s">
        <v>49</v>
      </c>
      <c r="E20" s="10" t="s">
        <v>21</v>
      </c>
      <c r="F20" s="11">
        <v>1319.89</v>
      </c>
      <c r="G20" s="11">
        <v>1101.5</v>
      </c>
      <c r="H20" s="11">
        <v>44.06</v>
      </c>
      <c r="I20" s="11"/>
      <c r="J20" s="11"/>
      <c r="K20" s="11">
        <v>142.88999999999999</v>
      </c>
      <c r="L20" s="11">
        <v>31.44</v>
      </c>
      <c r="M20" s="11"/>
      <c r="N20" s="11"/>
      <c r="O20" s="11"/>
      <c r="P20" s="11"/>
      <c r="Q20" s="11"/>
      <c r="R20" s="11"/>
      <c r="S20" s="54">
        <f t="shared" si="0"/>
        <v>1319.8899999999999</v>
      </c>
      <c r="T20" s="55" t="str">
        <f t="shared" si="1"/>
        <v>esatto</v>
      </c>
    </row>
    <row r="21" spans="1:20" ht="15.75" customHeight="1" x14ac:dyDescent="0.35">
      <c r="A21" s="9"/>
      <c r="B21" s="5"/>
      <c r="C21" s="5"/>
      <c r="D21" s="10"/>
      <c r="E21" s="1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54">
        <f t="shared" si="0"/>
        <v>0</v>
      </c>
      <c r="T21" s="55" t="str">
        <f t="shared" si="1"/>
        <v>esatto</v>
      </c>
    </row>
    <row r="22" spans="1:20" ht="15.75" customHeight="1" x14ac:dyDescent="0.35">
      <c r="A22" s="9"/>
      <c r="B22" s="5"/>
      <c r="C22" s="35"/>
      <c r="D22" s="10"/>
      <c r="E22" s="5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54">
        <f t="shared" si="0"/>
        <v>0</v>
      </c>
      <c r="T22" s="55" t="str">
        <f t="shared" si="1"/>
        <v>esatto</v>
      </c>
    </row>
    <row r="23" spans="1:20" ht="15.75" customHeight="1" x14ac:dyDescent="0.35">
      <c r="A23" s="9"/>
      <c r="B23" s="5"/>
      <c r="C23" s="35"/>
      <c r="D23" s="10"/>
      <c r="E23" s="5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54">
        <f t="shared" si="0"/>
        <v>0</v>
      </c>
      <c r="T23" s="55" t="str">
        <f t="shared" si="1"/>
        <v>esatto</v>
      </c>
    </row>
    <row r="24" spans="1:20" ht="15.75" customHeight="1" x14ac:dyDescent="0.35">
      <c r="A24" s="9"/>
      <c r="B24" s="5"/>
      <c r="C24" s="35"/>
      <c r="D24" s="10"/>
      <c r="E24" s="5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54">
        <f t="shared" si="0"/>
        <v>0</v>
      </c>
      <c r="T24" s="55" t="str">
        <f t="shared" si="1"/>
        <v>esatto</v>
      </c>
    </row>
    <row r="25" spans="1:20" ht="15.75" customHeight="1" x14ac:dyDescent="0.35">
      <c r="A25" s="9"/>
      <c r="B25" s="5"/>
      <c r="C25" s="35"/>
      <c r="D25" s="10"/>
      <c r="E25" s="5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54">
        <f t="shared" si="0"/>
        <v>0</v>
      </c>
      <c r="T25" s="55" t="str">
        <f t="shared" si="1"/>
        <v>esatto</v>
      </c>
    </row>
    <row r="26" spans="1:20" ht="15.75" customHeight="1" x14ac:dyDescent="0.35">
      <c r="A26" s="9"/>
      <c r="B26" s="5"/>
      <c r="C26" s="35"/>
      <c r="D26" s="10"/>
      <c r="E26" s="5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54">
        <f t="shared" si="0"/>
        <v>0</v>
      </c>
      <c r="T26" s="55" t="str">
        <f t="shared" si="1"/>
        <v>esatto</v>
      </c>
    </row>
    <row r="27" spans="1:20" ht="15.75" customHeight="1" x14ac:dyDescent="0.35">
      <c r="A27" s="9"/>
      <c r="B27" s="5"/>
      <c r="C27" s="35"/>
      <c r="D27" s="10"/>
      <c r="E27" s="5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54">
        <f t="shared" si="0"/>
        <v>0</v>
      </c>
      <c r="T27" s="55" t="str">
        <f t="shared" si="1"/>
        <v>esatto</v>
      </c>
    </row>
    <row r="28" spans="1:20" ht="15.75" customHeight="1" x14ac:dyDescent="0.35">
      <c r="A28" s="9"/>
      <c r="B28" s="5"/>
      <c r="C28" s="35"/>
      <c r="D28" s="10"/>
      <c r="E28" s="5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54">
        <f t="shared" si="0"/>
        <v>0</v>
      </c>
      <c r="T28" s="55" t="str">
        <f t="shared" si="1"/>
        <v>esatto</v>
      </c>
    </row>
    <row r="29" spans="1:20" ht="15.75" customHeight="1" x14ac:dyDescent="0.35">
      <c r="A29" s="9"/>
      <c r="B29" s="5"/>
      <c r="C29" s="35"/>
      <c r="D29" s="10"/>
      <c r="E29" s="5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54">
        <f t="shared" si="0"/>
        <v>0</v>
      </c>
      <c r="T29" s="55" t="str">
        <f t="shared" si="1"/>
        <v>esatto</v>
      </c>
    </row>
    <row r="30" spans="1:20" ht="15.75" customHeight="1" x14ac:dyDescent="0.35">
      <c r="A30" s="9"/>
      <c r="B30" s="5"/>
      <c r="C30" s="35"/>
      <c r="D30" s="10"/>
      <c r="E30" s="5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54">
        <f t="shared" si="0"/>
        <v>0</v>
      </c>
      <c r="T30" s="55" t="str">
        <f t="shared" si="1"/>
        <v>esatto</v>
      </c>
    </row>
    <row r="31" spans="1:20" ht="15.75" customHeight="1" x14ac:dyDescent="0.35">
      <c r="A31" s="23"/>
      <c r="B31" s="15"/>
      <c r="C31" s="25"/>
      <c r="D31" s="16"/>
      <c r="E31" s="20"/>
      <c r="F31" s="19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54">
        <f>+G31+H31+I31+J31+K31+L31+M31+N31+R31</f>
        <v>0</v>
      </c>
      <c r="T31" s="55" t="str">
        <f t="shared" ref="T31:T36" si="2">IF(F31=S31,"esatto","errore")</f>
        <v>esatto</v>
      </c>
    </row>
    <row r="32" spans="1:20" ht="15.75" customHeight="1" x14ac:dyDescent="0.35">
      <c r="A32" s="23"/>
      <c r="B32" s="15"/>
      <c r="C32" s="25"/>
      <c r="D32" s="16"/>
      <c r="E32" s="20"/>
      <c r="F32" s="19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54">
        <f t="shared" ref="S32:S36" si="3">+G32+H32+I32+J32+K32+L32+M32+N32+R32</f>
        <v>0</v>
      </c>
      <c r="T32" s="55" t="str">
        <f t="shared" si="2"/>
        <v>esatto</v>
      </c>
    </row>
    <row r="33" spans="1:20" ht="15.75" customHeight="1" x14ac:dyDescent="0.35">
      <c r="A33" s="23"/>
      <c r="B33" s="15"/>
      <c r="C33" s="25"/>
      <c r="D33" s="16"/>
      <c r="E33" s="20"/>
      <c r="F33" s="19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54">
        <f t="shared" si="3"/>
        <v>0</v>
      </c>
      <c r="T33" s="55" t="str">
        <f t="shared" si="2"/>
        <v>esatto</v>
      </c>
    </row>
    <row r="34" spans="1:20" ht="15.75" customHeight="1" x14ac:dyDescent="0.35">
      <c r="A34" s="23"/>
      <c r="B34" s="15"/>
      <c r="C34" s="25"/>
      <c r="D34" s="16"/>
      <c r="E34" s="20"/>
      <c r="F34" s="19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54">
        <f t="shared" si="3"/>
        <v>0</v>
      </c>
      <c r="T34" s="55" t="str">
        <f t="shared" si="2"/>
        <v>esatto</v>
      </c>
    </row>
    <row r="35" spans="1:20" ht="15.75" customHeight="1" x14ac:dyDescent="0.35">
      <c r="A35" s="21"/>
      <c r="B35" s="15"/>
      <c r="C35" s="25"/>
      <c r="D35" s="16"/>
      <c r="E35" s="20"/>
      <c r="F35" s="19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54">
        <f t="shared" si="3"/>
        <v>0</v>
      </c>
      <c r="T35" s="55" t="str">
        <f t="shared" si="2"/>
        <v>esatto</v>
      </c>
    </row>
    <row r="36" spans="1:20" s="3" customFormat="1" ht="15.75" customHeight="1" x14ac:dyDescent="0.35">
      <c r="A36" s="45"/>
      <c r="B36" s="46"/>
      <c r="C36" s="47"/>
      <c r="D36" s="48"/>
      <c r="E36" s="49"/>
      <c r="F36" s="50">
        <f>SUM(F5:F35)</f>
        <v>20166.18</v>
      </c>
      <c r="G36" s="51">
        <f t="shared" ref="G36:N36" si="4">SUM(G5:G35)</f>
        <v>6955.4500000000007</v>
      </c>
      <c r="H36" s="51">
        <f t="shared" si="4"/>
        <v>278.22000000000003</v>
      </c>
      <c r="I36" s="51">
        <f t="shared" si="4"/>
        <v>8635.31</v>
      </c>
      <c r="J36" s="51">
        <f t="shared" si="4"/>
        <v>863.53999999999985</v>
      </c>
      <c r="K36" s="51">
        <f t="shared" si="4"/>
        <v>2814.47</v>
      </c>
      <c r="L36" s="51">
        <f t="shared" si="4"/>
        <v>619.19000000000005</v>
      </c>
      <c r="M36" s="51">
        <f t="shared" si="4"/>
        <v>0</v>
      </c>
      <c r="N36" s="51">
        <f t="shared" si="4"/>
        <v>0</v>
      </c>
      <c r="O36" s="51"/>
      <c r="P36" s="51"/>
      <c r="Q36" s="51"/>
      <c r="R36" s="51">
        <f>SUM(R5:R35)</f>
        <v>0</v>
      </c>
      <c r="S36" s="52">
        <f t="shared" si="3"/>
        <v>20166.18</v>
      </c>
      <c r="T36" s="53" t="str">
        <f t="shared" si="2"/>
        <v>esatto</v>
      </c>
    </row>
    <row r="37" spans="1:20" ht="15.75" customHeight="1" x14ac:dyDescent="0.3"/>
    <row r="38" spans="1:20" ht="24" customHeight="1" x14ac:dyDescent="0.5">
      <c r="A38" s="87" t="s">
        <v>56</v>
      </c>
      <c r="B38" s="87"/>
      <c r="C38" s="87"/>
      <c r="D38" s="44" t="s">
        <v>57</v>
      </c>
      <c r="E38" s="36"/>
    </row>
    <row r="39" spans="1:20" ht="15.75" customHeight="1" x14ac:dyDescent="0.35">
      <c r="D39" s="38"/>
      <c r="E39" s="39"/>
      <c r="F39" s="4"/>
      <c r="G39" s="4"/>
      <c r="H39" s="4"/>
    </row>
    <row r="40" spans="1:20" ht="15.75" customHeight="1" x14ac:dyDescent="0.35">
      <c r="D40" s="64" t="s">
        <v>50</v>
      </c>
      <c r="E40" s="65">
        <f>+H36+J36+L36</f>
        <v>1760.9499999999998</v>
      </c>
      <c r="F40" s="4"/>
      <c r="G40" s="4"/>
      <c r="H40" s="4"/>
    </row>
    <row r="41" spans="1:20" ht="15.75" customHeight="1" x14ac:dyDescent="0.35">
      <c r="D41" s="64" t="s">
        <v>51</v>
      </c>
      <c r="E41" s="66">
        <f>+'REGISTRO ACQUISTI'!G40</f>
        <v>303.82</v>
      </c>
      <c r="F41" s="4"/>
      <c r="G41" s="4"/>
      <c r="H41" s="4"/>
    </row>
    <row r="42" spans="1:20" ht="15.75" customHeight="1" x14ac:dyDescent="0.35">
      <c r="D42" s="42" t="s">
        <v>52</v>
      </c>
      <c r="E42" s="43">
        <f>+E40-E41</f>
        <v>1457.1299999999999</v>
      </c>
      <c r="F42" s="40" t="s">
        <v>53</v>
      </c>
      <c r="G42" s="41"/>
    </row>
    <row r="43" spans="1:20" ht="15.75" customHeight="1" x14ac:dyDescent="0.3"/>
    <row r="44" spans="1:20" ht="15.75" customHeight="1" x14ac:dyDescent="0.3"/>
    <row r="45" spans="1:20" ht="15.75" customHeight="1" x14ac:dyDescent="0.3"/>
    <row r="46" spans="1:20" ht="15.75" customHeight="1" x14ac:dyDescent="0.3"/>
    <row r="47" spans="1:20" ht="15.75" customHeight="1" x14ac:dyDescent="0.3"/>
    <row r="48" spans="1:20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</sheetData>
  <mergeCells count="15">
    <mergeCell ref="H1:K1"/>
    <mergeCell ref="A38:C38"/>
    <mergeCell ref="R3:R4"/>
    <mergeCell ref="A3:A4"/>
    <mergeCell ref="B3:B4"/>
    <mergeCell ref="C3:C4"/>
    <mergeCell ref="D3:E4"/>
    <mergeCell ref="F3:F4"/>
    <mergeCell ref="G3:H3"/>
    <mergeCell ref="I3:J3"/>
    <mergeCell ref="K3:L3"/>
    <mergeCell ref="M3:M4"/>
    <mergeCell ref="N3:N4"/>
    <mergeCell ref="O3:O4"/>
    <mergeCell ref="P3:Q3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2.58203125" defaultRowHeight="15" customHeight="1" x14ac:dyDescent="0.3"/>
  <cols>
    <col min="1" max="26" width="7.582031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REGISTRO ACQUISTI</vt:lpstr>
      <vt:lpstr>REGISTRO VENDITE e LIQUIDAZIONE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 Dani</dc:creator>
  <cp:lastModifiedBy>Beppe Sarti</cp:lastModifiedBy>
  <dcterms:created xsi:type="dcterms:W3CDTF">2006-09-25T09:17:32Z</dcterms:created>
  <dcterms:modified xsi:type="dcterms:W3CDTF">2021-01-23T13:44:50Z</dcterms:modified>
</cp:coreProperties>
</file>